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Override PartName="/xl/charts/colors3.xml" ContentType="application/vnd.ms-office.chartcolorstyle+xml"/>
  <Override PartName="/xl/charts/style3.xml" ContentType="application/vnd.ms-office.chartstyle+xml"/>
  <Override PartName="/xl/charts/colors4.xml" ContentType="application/vnd.ms-office.chartcolorstyle+xml"/>
  <Override PartName="/xl/charts/style4.xml" ContentType="application/vnd.ms-office.chartstyle+xml"/>
  <Override PartName="/xl/charts/colors5.xml" ContentType="application/vnd.ms-office.chartcolorstyle+xml"/>
  <Override PartName="/xl/charts/style5.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4240" windowHeight="13140"/>
  </bookViews>
  <sheets>
    <sheet name="Sheet1" sheetId="1" r:id="rId1"/>
    <sheet name="Sheet2" sheetId="2" r:id="rId2"/>
  </sheets>
  <definedNames>
    <definedName name="chuong_pl_9" localSheetId="0">Sheet1!#REF!</definedName>
    <definedName name="tvpllink_xkykbfojwt_11" localSheetId="0">Sheet1!$A$60</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5" i="1" l="1"/>
  <c r="E116" i="1"/>
  <c r="J116" i="1" s="1"/>
  <c r="K116" i="1" s="1"/>
  <c r="E115" i="1"/>
  <c r="J115" i="1" s="1"/>
  <c r="K115" i="1" s="1"/>
  <c r="E114" i="1"/>
  <c r="J114" i="1" s="1"/>
  <c r="K114" i="1" s="1"/>
  <c r="E113" i="1"/>
  <c r="J113" i="1" s="1"/>
  <c r="K113" i="1" s="1"/>
  <c r="I129" i="1"/>
  <c r="H129" i="1"/>
  <c r="G129" i="1"/>
  <c r="F129" i="1"/>
  <c r="D129" i="1"/>
  <c r="E128" i="1"/>
  <c r="J128" i="1" s="1"/>
  <c r="K128" i="1" s="1"/>
  <c r="E127" i="1"/>
  <c r="J127" i="1" s="1"/>
  <c r="E126" i="1"/>
  <c r="J125" i="1" s="1"/>
  <c r="K125" i="1" s="1"/>
  <c r="E124" i="1"/>
  <c r="J124" i="1" s="1"/>
  <c r="K124" i="1" s="1"/>
  <c r="E123" i="1"/>
  <c r="J123" i="1" s="1"/>
  <c r="K123" i="1" s="1"/>
  <c r="E122" i="1"/>
  <c r="J122" i="1" s="1"/>
  <c r="K122" i="1" s="1"/>
  <c r="E121" i="1"/>
  <c r="J121" i="1" s="1"/>
  <c r="K121" i="1" s="1"/>
  <c r="E120" i="1"/>
  <c r="J120" i="1" s="1"/>
  <c r="K120" i="1" s="1"/>
  <c r="E119" i="1"/>
  <c r="J119" i="1" s="1"/>
  <c r="K119" i="1" s="1"/>
  <c r="E118" i="1"/>
  <c r="J118" i="1" s="1"/>
  <c r="K118" i="1" s="1"/>
  <c r="E117" i="1"/>
  <c r="J117" i="1" s="1"/>
  <c r="K117" i="1" s="1"/>
  <c r="E112" i="1"/>
  <c r="J112" i="1" s="1"/>
  <c r="K112" i="1" s="1"/>
  <c r="E111" i="1"/>
  <c r="J111" i="1" s="1"/>
  <c r="I100" i="1"/>
  <c r="H100" i="1"/>
  <c r="G100" i="1"/>
  <c r="F100" i="1"/>
  <c r="D100" i="1"/>
  <c r="E99" i="1"/>
  <c r="J99" i="1" s="1"/>
  <c r="K99" i="1" s="1"/>
  <c r="E98" i="1"/>
  <c r="J98" i="1" s="1"/>
  <c r="K98" i="1" s="1"/>
  <c r="E97" i="1"/>
  <c r="J97" i="1" s="1"/>
  <c r="K97" i="1" s="1"/>
  <c r="E96" i="1"/>
  <c r="J96" i="1" s="1"/>
  <c r="K96" i="1" s="1"/>
  <c r="E95" i="1"/>
  <c r="J95" i="1" s="1"/>
  <c r="K95" i="1" s="1"/>
  <c r="E94" i="1"/>
  <c r="J94" i="1" s="1"/>
  <c r="K94" i="1" s="1"/>
  <c r="E93" i="1"/>
  <c r="J93" i="1" s="1"/>
  <c r="K93" i="1" s="1"/>
  <c r="E92" i="1"/>
  <c r="J92" i="1" s="1"/>
  <c r="K92" i="1" s="1"/>
  <c r="E91" i="1"/>
  <c r="J91" i="1" s="1"/>
  <c r="K91" i="1" s="1"/>
  <c r="E90" i="1"/>
  <c r="J90" i="1" s="1"/>
  <c r="K90" i="1" s="1"/>
  <c r="E89" i="1"/>
  <c r="J89" i="1" s="1"/>
  <c r="K89" i="1" s="1"/>
  <c r="E88" i="1"/>
  <c r="J88" i="1" s="1"/>
  <c r="K88" i="1" s="1"/>
  <c r="E87" i="1"/>
  <c r="J87" i="1" s="1"/>
  <c r="K87" i="1" s="1"/>
  <c r="E86" i="1"/>
  <c r="J86" i="1" s="1"/>
  <c r="I76" i="1"/>
  <c r="H76" i="1"/>
  <c r="G76" i="1"/>
  <c r="F76" i="1"/>
  <c r="D76" i="1"/>
  <c r="E75" i="1"/>
  <c r="J75" i="1" s="1"/>
  <c r="K75" i="1" s="1"/>
  <c r="E74" i="1"/>
  <c r="J74" i="1" s="1"/>
  <c r="K74" i="1" s="1"/>
  <c r="E73" i="1"/>
  <c r="J73" i="1" s="1"/>
  <c r="K73" i="1" s="1"/>
  <c r="E72" i="1"/>
  <c r="J72" i="1" s="1"/>
  <c r="K72" i="1" s="1"/>
  <c r="E71" i="1"/>
  <c r="J71" i="1" s="1"/>
  <c r="K71" i="1" s="1"/>
  <c r="E70" i="1"/>
  <c r="J70" i="1" s="1"/>
  <c r="K70" i="1" s="1"/>
  <c r="E69" i="1"/>
  <c r="J69" i="1" s="1"/>
  <c r="K69" i="1" s="1"/>
  <c r="E68" i="1"/>
  <c r="J68" i="1" s="1"/>
  <c r="K68" i="1" s="1"/>
  <c r="E67" i="1"/>
  <c r="J67" i="1" s="1"/>
  <c r="K67" i="1" s="1"/>
  <c r="E66" i="1"/>
  <c r="J66" i="1" s="1"/>
  <c r="K66" i="1" s="1"/>
  <c r="E65" i="1"/>
  <c r="J65" i="1" s="1"/>
  <c r="K65" i="1" s="1"/>
  <c r="E64" i="1"/>
  <c r="J64" i="1" s="1"/>
  <c r="K64" i="1" s="1"/>
  <c r="E63" i="1"/>
  <c r="J63" i="1" s="1"/>
  <c r="K63" i="1" s="1"/>
  <c r="E62" i="1"/>
  <c r="J62" i="1" s="1"/>
  <c r="K62" i="1" s="1"/>
  <c r="E61" i="1"/>
  <c r="J61" i="1" s="1"/>
  <c r="K61" i="1" s="1"/>
  <c r="E60" i="1"/>
  <c r="J60" i="1" s="1"/>
  <c r="K60" i="1" s="1"/>
  <c r="I50" i="1"/>
  <c r="H50" i="1"/>
  <c r="G50" i="1"/>
  <c r="F50" i="1"/>
  <c r="D50" i="1"/>
  <c r="E49" i="1"/>
  <c r="J49" i="1" s="1"/>
  <c r="K49" i="1" s="1"/>
  <c r="E48" i="1"/>
  <c r="J48" i="1" s="1"/>
  <c r="K48" i="1" s="1"/>
  <c r="E47" i="1"/>
  <c r="J47" i="1" s="1"/>
  <c r="K47" i="1" s="1"/>
  <c r="E46" i="1"/>
  <c r="J46" i="1" s="1"/>
  <c r="K46" i="1" s="1"/>
  <c r="E45" i="1"/>
  <c r="J45" i="1" s="1"/>
  <c r="K45" i="1" s="1"/>
  <c r="E44" i="1"/>
  <c r="J44" i="1" s="1"/>
  <c r="K44" i="1" s="1"/>
  <c r="E43" i="1"/>
  <c r="J43" i="1" s="1"/>
  <c r="K43" i="1" s="1"/>
  <c r="E42" i="1"/>
  <c r="J42" i="1" s="1"/>
  <c r="K42" i="1" s="1"/>
  <c r="E41" i="1"/>
  <c r="J41" i="1" s="1"/>
  <c r="K41" i="1" s="1"/>
  <c r="E40" i="1"/>
  <c r="J40" i="1" s="1"/>
  <c r="K40" i="1" s="1"/>
  <c r="E39" i="1"/>
  <c r="J39" i="1" s="1"/>
  <c r="K39" i="1" s="1"/>
  <c r="E38" i="1"/>
  <c r="J38" i="1" s="1"/>
  <c r="K38" i="1" s="1"/>
  <c r="E37" i="1"/>
  <c r="J37" i="1" s="1"/>
  <c r="K37" i="1" s="1"/>
  <c r="E36" i="1"/>
  <c r="J36" i="1" s="1"/>
  <c r="J126" i="1" l="1"/>
  <c r="K126" i="1" s="1"/>
  <c r="K127" i="1"/>
  <c r="K111" i="1"/>
  <c r="K86" i="1"/>
  <c r="K100" i="1" s="1"/>
  <c r="J100" i="1"/>
  <c r="K76" i="1"/>
  <c r="K79" i="1" s="1"/>
  <c r="J50" i="1"/>
  <c r="J76" i="1"/>
  <c r="K36" i="1"/>
  <c r="K50" i="1" s="1"/>
  <c r="E11" i="1"/>
  <c r="J11" i="1" s="1"/>
  <c r="K11" i="1" s="1"/>
  <c r="E12" i="1"/>
  <c r="J12" i="1" s="1"/>
  <c r="K12" i="1" s="1"/>
  <c r="E13" i="1"/>
  <c r="J13" i="1" s="1"/>
  <c r="K13" i="1" s="1"/>
  <c r="E14" i="1"/>
  <c r="J14" i="1" s="1"/>
  <c r="K14" i="1" s="1"/>
  <c r="E15" i="1"/>
  <c r="J15" i="1" s="1"/>
  <c r="K15" i="1" s="1"/>
  <c r="E16" i="1"/>
  <c r="J16" i="1" s="1"/>
  <c r="K16" i="1" s="1"/>
  <c r="E17" i="1"/>
  <c r="J17" i="1" s="1"/>
  <c r="K17" i="1" s="1"/>
  <c r="E18" i="1"/>
  <c r="J18" i="1" s="1"/>
  <c r="K18" i="1" s="1"/>
  <c r="E19" i="1"/>
  <c r="J19" i="1" s="1"/>
  <c r="K19" i="1" s="1"/>
  <c r="E20" i="1"/>
  <c r="J20" i="1" s="1"/>
  <c r="K20" i="1" s="1"/>
  <c r="E21" i="1"/>
  <c r="J21" i="1" s="1"/>
  <c r="K21" i="1" s="1"/>
  <c r="E22" i="1"/>
  <c r="J22" i="1" s="1"/>
  <c r="K22" i="1" s="1"/>
  <c r="E23" i="1"/>
  <c r="J23" i="1" s="1"/>
  <c r="K23" i="1" s="1"/>
  <c r="E24" i="1"/>
  <c r="J24" i="1" s="1"/>
  <c r="K24" i="1" s="1"/>
  <c r="E25" i="1"/>
  <c r="J25" i="1" s="1"/>
  <c r="K25" i="1" s="1"/>
  <c r="E10" i="1"/>
  <c r="J10" i="1" s="1"/>
  <c r="C9" i="2"/>
  <c r="C10" i="2"/>
  <c r="C11" i="2"/>
  <c r="D26" i="1"/>
  <c r="G26" i="1"/>
  <c r="H26" i="1"/>
  <c r="I26" i="1"/>
  <c r="F26" i="1"/>
  <c r="J129" i="1" l="1"/>
  <c r="J131" i="1" s="1"/>
  <c r="K129" i="1"/>
  <c r="K130" i="1" s="1"/>
  <c r="K78" i="1"/>
  <c r="J103" i="1"/>
  <c r="J101" i="1"/>
  <c r="J102" i="1"/>
  <c r="K103" i="1"/>
  <c r="K101" i="1"/>
  <c r="K102" i="1"/>
  <c r="K77" i="1"/>
  <c r="J79" i="1"/>
  <c r="J77" i="1"/>
  <c r="J78" i="1"/>
  <c r="J53" i="1"/>
  <c r="J51" i="1"/>
  <c r="J52" i="1"/>
  <c r="K53" i="1"/>
  <c r="K52" i="1"/>
  <c r="K51" i="1"/>
  <c r="J26" i="1"/>
  <c r="K10" i="1"/>
  <c r="K26" i="1" s="1"/>
  <c r="K29" i="1" s="1"/>
  <c r="J130" i="1" l="1"/>
  <c r="J132" i="1"/>
  <c r="K131" i="1"/>
  <c r="K132" i="1"/>
  <c r="J28" i="1"/>
  <c r="J29" i="1"/>
  <c r="J27" i="1"/>
  <c r="K28" i="1"/>
  <c r="K27" i="1"/>
</calcChain>
</file>

<file path=xl/sharedStrings.xml><?xml version="1.0" encoding="utf-8"?>
<sst xmlns="http://schemas.openxmlformats.org/spreadsheetml/2006/main" count="211" uniqueCount="73">
  <si>
    <t>Biểu mẫu số 04/ĐGTĐ-SCM</t>
  </si>
  <si>
    <t>STT</t>
  </si>
  <si>
    <t>Các công việc khi thực hiện TTHC</t>
  </si>
  <si>
    <t>Các hoạt động/ cách thức thực hiện cụ thể</t>
  </si>
  <si>
    <r>
      <t xml:space="preserve">Thời gian thực hiện </t>
    </r>
    <r>
      <rPr>
        <sz val="14"/>
        <color theme="1"/>
        <rFont val="Times New Roman"/>
        <family val="1"/>
      </rPr>
      <t>(giờ)</t>
    </r>
  </si>
  <si>
    <r>
      <t xml:space="preserve">Mức TNBQ /01 giờ làm việc </t>
    </r>
    <r>
      <rPr>
        <sz val="14"/>
        <color theme="1"/>
        <rFont val="Times New Roman"/>
        <family val="1"/>
      </rPr>
      <t>(đồng)</t>
    </r>
  </si>
  <si>
    <r>
      <t xml:space="preserve">Mức chi phí thuê tư vấn, dịch vụ </t>
    </r>
    <r>
      <rPr>
        <sz val="14"/>
        <color theme="1"/>
        <rFont val="Times New Roman"/>
        <family val="1"/>
      </rPr>
      <t>(đồng)</t>
    </r>
  </si>
  <si>
    <r>
      <t xml:space="preserve">Mức phí, lệ phí, chi phí khác </t>
    </r>
    <r>
      <rPr>
        <sz val="14"/>
        <color theme="1"/>
        <rFont val="Times New Roman"/>
        <family val="1"/>
      </rPr>
      <t>(đồng)</t>
    </r>
  </si>
  <si>
    <t>Số lần thực hiện /01 năm</t>
  </si>
  <si>
    <t>Số lượng đối tượng tuân thủ/01 năm</t>
  </si>
  <si>
    <r>
      <t xml:space="preserve">Chi phí thực hiện TTHC </t>
    </r>
    <r>
      <rPr>
        <sz val="14"/>
        <color theme="1"/>
        <rFont val="Times New Roman"/>
        <family val="1"/>
      </rPr>
      <t>(đồng)</t>
    </r>
  </si>
  <si>
    <r>
      <t xml:space="preserve">Tổng chi phí thực hiện TTHC/01 năm </t>
    </r>
    <r>
      <rPr>
        <sz val="14"/>
        <color theme="1"/>
        <rFont val="Times New Roman"/>
        <family val="1"/>
      </rPr>
      <t>(đồng)</t>
    </r>
  </si>
  <si>
    <t>Ghi chú</t>
  </si>
  <si>
    <t>Chuẩn bị hồ sơ</t>
  </si>
  <si>
    <t>Nộp hồ sơ</t>
  </si>
  <si>
    <t>Trực tiếp</t>
  </si>
  <si>
    <t>Bưu chính</t>
  </si>
  <si>
    <t>Điện tử</t>
  </si>
  <si>
    <t>Nộp phí, lệ phí, chi phí khác</t>
  </si>
  <si>
    <t>Phí</t>
  </si>
  <si>
    <t>Lệ phí</t>
  </si>
  <si>
    <t>Chi phí khác (nếu có)</t>
  </si>
  <si>
    <r>
      <t xml:space="preserve">Chuẩn bị, phục vụ việc kiểm tra, đánh giá của cơ quan có thẩm quyền </t>
    </r>
    <r>
      <rPr>
        <sz val="14"/>
        <color theme="1"/>
        <rFont val="Times New Roman"/>
        <family val="1"/>
      </rPr>
      <t>(nếu có)</t>
    </r>
  </si>
  <si>
    <t>Nhận kết quả</t>
  </si>
  <si>
    <t>TỔNG</t>
  </si>
  <si>
    <t>Bưu điện</t>
  </si>
  <si>
    <t>III. SO SÁNH CHI PHÍ</t>
  </si>
  <si>
    <t xml:space="preserve">Tổng sản phẩm trong nước </t>
  </si>
  <si>
    <t>TNBQ =</t>
  </si>
  <si>
    <t xml:space="preserve">Danh sách người được đề nghị công nhận là hòa giải viên </t>
  </si>
  <si>
    <t xml:space="preserve">Biên bản kiểm phiếu hoặc biên bản về kết quả biểu quyết bầu hòa giải viên </t>
  </si>
  <si>
    <t>1. Thủ tục công nhận hòa giải viên</t>
  </si>
  <si>
    <t>Trưởng ban công tác Mặt trận lập danh sách căn cứ kết quả bầu hòa giải viên tại cơ sở</t>
  </si>
  <si>
    <t>Trưởng ban công tác Mặt trận xây dựng biên bản kết quả kiểm phiếu bầu theo mẫu (biểu quyết công khai, bỏ phiếu kín, phát phiếu đến hộ gia đình)</t>
  </si>
  <si>
    <t>Sao, chụp danh sách</t>
  </si>
  <si>
    <t>Sao, chụp biên bản</t>
  </si>
  <si>
    <r>
      <t xml:space="preserve">Công việc khác </t>
    </r>
    <r>
      <rPr>
        <sz val="14"/>
        <color theme="1"/>
        <rFont val="Times New Roman"/>
        <family val="1"/>
      </rPr>
      <t>(nếu có)</t>
    </r>
  </si>
  <si>
    <t>Tính thu nhập bình quân đầu người theo h</t>
  </si>
  <si>
    <t xml:space="preserve">Dân số </t>
  </si>
  <si>
    <t>11.510.328.900.000.000 đồng</t>
  </si>
  <si>
    <t>Năm 2026 (có số liệu sơ bộ năm 2024)</t>
  </si>
  <si>
    <t>101.343.800 người</t>
  </si>
  <si>
    <t>Trưởng ban công tác Mặt trận làm văn bản đề nghị</t>
  </si>
  <si>
    <t>3 Thủ tục công nhận tổ trưởng  tổ hòa giải</t>
  </si>
  <si>
    <t xml:space="preserve">Văn bản đề nghị công nhận tổ trưởng tổ hòa giải  </t>
  </si>
  <si>
    <t xml:space="preserve">Trưởng ban công tác Mặt trận làm văn bản đề nghị công nhận tổ trưởng tổ hòa </t>
  </si>
  <si>
    <t xml:space="preserve">Biên bản kiểm phiếu hoặc biên bản về kết quả biểu quyết về việc bầu tổ trưởng tổ hòa giải </t>
  </si>
  <si>
    <t>Trưởng ban công tác Mặt trận xây dựng biên bản kiểm phiếu hoặc biên bản về kết quả biểu quyết về việc bầu tổ trưởng tổ hòa giải (biểu quyết công khai, bỏ phiếu kín)</t>
  </si>
  <si>
    <t>Giấy đề nghị thanh toán thù lao của hòa giải viên, người được mời tham gia hòa giải .</t>
  </si>
  <si>
    <t>Tổ trưởng tổ hòa giải xây dựng giấy đề nghị</t>
  </si>
  <si>
    <t>Sao, chụp giấy đề nghị thanh toán</t>
  </si>
  <si>
    <t>4. Thủ tục thanh toán thù lao của hòa giải viên, người được mời tham gia hòa giải</t>
  </si>
  <si>
    <t>5. Thủ tục thực hiện hỗ trợ khi hòa giải viên, người được mời tham gia hòa giải gặp tai nạn hoặc rủi ro ảnh hưởng đến sức khỏe, tính mạng trong khi thực hiện hoạt động hòa giải</t>
  </si>
  <si>
    <t xml:space="preserve">Văn bản đề nghị hỗ trợ của hòa giải viên/người được mời tham gia hòa giải hoặc của đại diện gia đình hòa giải viên/người được mời tham gia hòa giải (trong trường hợp hòa giải viên/người được mời tham gia hòa giải bị thiệt hại về tính mạng) </t>
  </si>
  <si>
    <t>Biên bản xác nhận tình trạng của hòa giải viên bị tai nạn có xác nhận của Ủy ban nhân dân cấp xã nơi xảy ra tai nạn hoặc cơ quan công an nơi xảy ra tai nạn</t>
  </si>
  <si>
    <t>Giấy ra viện, hóa đơn thanh toán chi phí khám bệnh, chữa bệnh</t>
  </si>
  <si>
    <t>Hợp đồng lao động, quyết định nâng lương của tổ chức hoặc cá nhân sử dụng lao động hoặc bản kê có thu nhập thực tế của hòa giải viên bị tai nạn và các giấy tờ chứng minh thu nhập thực tế hợp pháp khác (nếu có)</t>
  </si>
  <si>
    <t>Sao, chụp giấy đề nghị hỗ trợ</t>
  </si>
  <si>
    <t>Sao, chụp bản đề nghị</t>
  </si>
  <si>
    <r>
      <t xml:space="preserve">Giấy chứng tử trong trường hợp hòa giải viên bị thiệt hại về tính mạng </t>
    </r>
    <r>
      <rPr>
        <i/>
        <sz val="14"/>
        <color theme="1"/>
        <rFont val="Times New Roman"/>
        <family val="1"/>
      </rPr>
      <t>(Việc nộp bản chính hoặc bản sao có chứng thực hoặc bản sao điện tử Giấy chứng tử chỉ thực hiện trong trường hợp cơ quan tiếp nhận không thể khai thác được thông tin trong Cơ sở dữ liệu hộ tịch điện tử hoặc thông tin khai thác được không đầy đủ, không chính xác).</t>
    </r>
  </si>
  <si>
    <t xml:space="preserve">I. CHI PHÍ TUÂN THỦ THỦ TỤC HÀNH CHÍNH HIỆN TẠI </t>
  </si>
  <si>
    <t>Công việc khác (nếu có)</t>
  </si>
  <si>
    <t xml:space="preserve">Chi phí tuân thủ TTHC hiện tại (màu xanh, màu vàng) và Chi phí tuân thủ TTHC khi thực hiện trực tuyến (màu xám) </t>
  </si>
  <si>
    <t>SO SÁNH CHI PHÍ</t>
  </si>
  <si>
    <t>Hòa giải viên/người được mời tham gia hòa giải hoặc của đại diện gia đình hòa giải viên/người được mời tham gia hòa giải chuẩn bị</t>
  </si>
  <si>
    <t>Đại diện gia đình hòa giải viên/người được mời tham gia hòa giải chuẩn bị trong trường hợp không tra cứu được trên Vneid</t>
  </si>
  <si>
    <t>Hòa giải viên/người được mời tham gia hòa giải hoặc  đại diện gia đình hòa giải viên/người được mời tham gia hòa giải chuẩn bị</t>
  </si>
  <si>
    <t>Hòa giải viên/người được mời tham gia hòa giải hoặc  đại diện gia đình hòa giải viên/người được mời tham gia hòa giải làm văn bản đề nghị hỗ trợ</t>
  </si>
  <si>
    <t>2. Thủ tục thôi làm hòa giải viên, tổ trưởng tổ hòa giải</t>
  </si>
  <si>
    <r>
      <t xml:space="preserve">TÊN THỦ TỤC HÀNH CHÍNH: 
1. Thủ tục công nhận hòa giải viên (cấp xã), mã thủ tục hành chính số 1.002211.
2. Thủ tục thôi làm hòa giải viên, </t>
    </r>
    <r>
      <rPr>
        <b/>
        <sz val="14"/>
        <color rgb="FFFF0000"/>
        <rFont val="Times New Roman"/>
        <family val="1"/>
      </rPr>
      <t xml:space="preserve"> tổ trưởng tổ hòa giải </t>
    </r>
    <r>
      <rPr>
        <b/>
        <sz val="14"/>
        <color theme="1"/>
        <rFont val="Times New Roman"/>
        <family val="1"/>
      </rPr>
      <t xml:space="preserve">(cấp xã), mã thủ tục hành chính số 2.000930.
3. Thủ tục công nhận tổ trưởng tổ hòa giải (cấp xã), mã thủ tục hành chính số 2.000950.
4. Thủ tục thanh toán thù lao của hòa giải viên, </t>
    </r>
    <r>
      <rPr>
        <b/>
        <sz val="14"/>
        <color rgb="FFFF0000"/>
        <rFont val="Times New Roman"/>
        <family val="1"/>
      </rPr>
      <t xml:space="preserve">người được mời tham gia hòa giải </t>
    </r>
    <r>
      <rPr>
        <b/>
        <sz val="14"/>
        <color theme="1"/>
        <rFont val="Times New Roman"/>
        <family val="1"/>
      </rPr>
      <t xml:space="preserve">(cấp xã), mã thủ tục hành chính số 2.002080.
5. Thủ tục thực hiện hỗ trợ khi hòa giải viên, </t>
    </r>
    <r>
      <rPr>
        <b/>
        <sz val="14"/>
        <color rgb="FFFF0000"/>
        <rFont val="Times New Roman"/>
        <family val="1"/>
      </rPr>
      <t>người được mời tham gia hòa giải</t>
    </r>
    <r>
      <rPr>
        <b/>
        <sz val="14"/>
        <color theme="1"/>
        <rFont val="Times New Roman"/>
        <family val="1"/>
      </rPr>
      <t xml:space="preserve"> gặp tai nạn hoặc rủi ro ảnh hưởng đến sức khỏe, tính mạng trong khi thực hiện hoạt động hòa giải (cấp xã), mã thủ tục hành chính số 2.000424.  </t>
    </r>
  </si>
  <si>
    <t xml:space="preserve">Văn bản đề nghị ra quyết định thôi làm hòa giải viên, tổ trưởng tổ hòa giải/ Báo cáo về việc thôi làm hòa giải viên, thôi làm tổ trưởng tổ hòa giải </t>
  </si>
  <si>
    <t xml:space="preserve">CHI PHÍ TUÂN THỦ THỦ TỤC HÀNH CHÍNH TRONG DỰ THẢO NGHỊ ĐỊNH QUY ĐỊNH CHI TIẾT MỘT SỐ ĐIỀU
 VÀ BIỆN PHÁP THI HÀNH LUẬT HÒA GIẢI Ở CƠ SỞ </t>
  </si>
  <si>
    <t xml:space="preserve">BỘ TƯ PHÁP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</si>
</sst>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_);_(* \(#,##0.0\);_(* &quot;-&quot;??_);_(@_)"/>
    <numFmt numFmtId="165" formatCode="_(* #,##0_);_(* \(#,##0\);_(* &quot;-&quot;??_);_(@_)"/>
  </numFmts>
  <fonts count="7" x14ac:knownFonts="1">
    <font>
      <sz val="11"/>
      <color theme="1"/>
      <name val="Calibri"/>
      <family val="2"/>
      <scheme val="minor"/>
    </font>
    <font>
      <sz val="11"/>
      <color theme="1"/>
      <name val="Calibri"/>
      <family val="2"/>
      <scheme val="minor"/>
    </font>
    <font>
      <b/>
      <sz val="14"/>
      <color theme="1"/>
      <name val="Times New Roman"/>
      <family val="1"/>
    </font>
    <font>
      <b/>
      <i/>
      <sz val="14"/>
      <color theme="1"/>
      <name val="Times New Roman"/>
      <family val="1"/>
    </font>
    <font>
      <sz val="14"/>
      <color theme="1"/>
      <name val="Times New Roman"/>
      <family val="1"/>
    </font>
    <font>
      <b/>
      <sz val="14"/>
      <color rgb="FFFF0000"/>
      <name val="Times New Roman"/>
      <family val="1"/>
    </font>
    <font>
      <i/>
      <sz val="14"/>
      <color theme="1"/>
      <name val="Times New Roman"/>
      <family val="1"/>
    </font>
  </fonts>
  <fills count="2">
    <fill>
      <patternFill patternType="none"/>
    </fill>
    <fill>
      <patternFill patternType="gray125"/>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50">
    <xf numFmtId="0" fontId="0" fillId="0" borderId="0" xfId="0"/>
    <xf numFmtId="0" fontId="2" fillId="0" borderId="0" xfId="0" applyFont="1" applyAlignment="1">
      <alignment horizontal="justify" vertical="center"/>
    </xf>
    <xf numFmtId="0" fontId="2" fillId="0" borderId="0" xfId="0" applyFont="1" applyAlignment="1">
      <alignment horizontal="justify" vertical="center" wrapText="1"/>
    </xf>
    <xf numFmtId="0" fontId="4" fillId="0" borderId="0" xfId="0" applyFont="1" applyAlignment="1">
      <alignment horizontal="justify" vertical="center" wrapText="1"/>
    </xf>
    <xf numFmtId="0" fontId="4" fillId="0" borderId="1" xfId="0" applyFont="1" applyBorder="1" applyAlignment="1">
      <alignment horizontal="justify" vertical="center" wrapText="1"/>
    </xf>
    <xf numFmtId="0" fontId="3" fillId="0" borderId="0" xfId="0" applyFont="1" applyAlignment="1">
      <alignment vertical="center" wrapText="1"/>
    </xf>
    <xf numFmtId="0" fontId="2" fillId="0" borderId="0" xfId="0" applyFont="1" applyAlignment="1">
      <alignment horizontal="center" vertical="top" wrapText="1"/>
    </xf>
    <xf numFmtId="0" fontId="2" fillId="0" borderId="2"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xf numFmtId="164" fontId="4" fillId="0" borderId="2" xfId="1" applyNumberFormat="1" applyFont="1" applyBorder="1" applyAlignment="1">
      <alignment horizontal="center" vertical="center" wrapText="1"/>
    </xf>
    <xf numFmtId="165" fontId="4" fillId="0" borderId="2" xfId="1" applyNumberFormat="1" applyFont="1" applyBorder="1" applyAlignment="1">
      <alignment horizontal="center" vertical="center" wrapText="1"/>
    </xf>
    <xf numFmtId="165" fontId="2" fillId="0" borderId="2" xfId="1" applyNumberFormat="1" applyFont="1" applyBorder="1" applyAlignment="1">
      <alignment horizontal="center" vertical="center" wrapText="1"/>
    </xf>
    <xf numFmtId="1" fontId="2" fillId="0" borderId="2" xfId="1" applyNumberFormat="1" applyFont="1" applyBorder="1" applyAlignment="1">
      <alignment horizontal="center" vertical="center" wrapText="1"/>
    </xf>
    <xf numFmtId="1" fontId="4" fillId="0" borderId="2" xfId="1" applyNumberFormat="1" applyFont="1" applyBorder="1" applyAlignment="1">
      <alignment horizontal="center" vertical="center" wrapText="1"/>
    </xf>
    <xf numFmtId="1" fontId="4" fillId="0" borderId="2" xfId="1" applyNumberFormat="1" applyFont="1" applyBorder="1" applyAlignment="1">
      <alignment horizontal="right" vertical="center" wrapText="1"/>
    </xf>
    <xf numFmtId="1" fontId="2" fillId="0" borderId="2" xfId="1" applyNumberFormat="1" applyFont="1" applyBorder="1" applyAlignment="1">
      <alignment horizontal="right" vertical="center" wrapText="1"/>
    </xf>
    <xf numFmtId="165" fontId="0" fillId="0" borderId="0" xfId="1" applyNumberFormat="1" applyFont="1"/>
    <xf numFmtId="165" fontId="4" fillId="0" borderId="2" xfId="0" applyNumberFormat="1" applyFont="1" applyBorder="1" applyAlignment="1">
      <alignment horizontal="center" vertical="center" wrapText="1"/>
    </xf>
    <xf numFmtId="0" fontId="4" fillId="0" borderId="5" xfId="0" applyFont="1" applyBorder="1" applyAlignment="1">
      <alignment horizontal="center" vertical="center" wrapText="1"/>
    </xf>
    <xf numFmtId="165" fontId="4" fillId="0" borderId="5"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wrapText="1"/>
    </xf>
    <xf numFmtId="1" fontId="4" fillId="0" borderId="9" xfId="1" applyNumberFormat="1" applyFont="1" applyFill="1" applyBorder="1" applyAlignment="1">
      <alignment horizontal="right" vertical="center"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2" fillId="0" borderId="3" xfId="0" applyFont="1" applyBorder="1" applyAlignment="1">
      <alignment horizontal="justify" vertical="center" wrapText="1"/>
    </xf>
    <xf numFmtId="0" fontId="4" fillId="0" borderId="3" xfId="0" applyFont="1" applyBorder="1" applyAlignment="1">
      <alignment horizontal="center" vertical="center" wrapText="1"/>
    </xf>
    <xf numFmtId="165" fontId="4" fillId="0" borderId="3" xfId="0" applyNumberFormat="1" applyFont="1" applyBorder="1" applyAlignment="1">
      <alignment horizontal="center" vertical="center" wrapText="1"/>
    </xf>
    <xf numFmtId="0" fontId="4" fillId="0" borderId="8" xfId="0" applyFont="1" applyBorder="1" applyAlignment="1">
      <alignment horizontal="left" vertical="center" wrapText="1"/>
    </xf>
    <xf numFmtId="0" fontId="4" fillId="0" borderId="0" xfId="0" applyFont="1" applyAlignment="1">
      <alignment vertical="center" wrapText="1"/>
    </xf>
    <xf numFmtId="0" fontId="4" fillId="0" borderId="2" xfId="0" applyFont="1" applyBorder="1" applyAlignment="1">
      <alignment vertical="center" wrapText="1"/>
    </xf>
    <xf numFmtId="0" fontId="2" fillId="0" borderId="0" xfId="0" applyFont="1" applyAlignment="1">
      <alignment horizontal="left" vertical="center"/>
    </xf>
    <xf numFmtId="0" fontId="2" fillId="0" borderId="2" xfId="0" applyFont="1" applyBorder="1" applyAlignment="1">
      <alignment horizontal="justify" vertical="center" wrapText="1"/>
    </xf>
    <xf numFmtId="0" fontId="4" fillId="0" borderId="0" xfId="0" applyFont="1" applyAlignment="1">
      <alignment horizontal="justify"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4" fillId="0" borderId="0" xfId="0" applyFont="1" applyAlignment="1">
      <alignment horizontal="justify"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III. So</a:t>
            </a:r>
            <a:r>
              <a:rPr lang="en-US" baseline="0"/>
              <a:t> sánh chi phí</a:t>
            </a:r>
            <a:endParaRPr lang="en-US"/>
          </a:p>
        </c:rich>
      </c:tx>
      <c:layout>
        <c:manualLayout>
          <c:xMode val="edge"/>
          <c:yMode val="edge"/>
          <c:x val="0.35014566929133856"/>
          <c:y val="0"/>
        </c:manualLayout>
      </c:layout>
      <c:overlay val="0"/>
      <c:spPr>
        <a:noFill/>
        <a:ln>
          <a:noFill/>
        </a:ln>
        <a:effectLst/>
      </c:spPr>
    </c:title>
    <c:autoTitleDeleted val="0"/>
    <c:plotArea>
      <c:layout/>
      <c:barChart>
        <c:barDir val="col"/>
        <c:grouping val="clustered"/>
        <c:varyColors val="0"/>
        <c:ser>
          <c:idx val="0"/>
          <c:order val="0"/>
          <c:tx>
            <c:v>Trực tiếp</c:v>
          </c:tx>
          <c:spPr>
            <a:solidFill>
              <a:schemeClr val="accent1"/>
            </a:solidFill>
            <a:ln>
              <a:solidFill>
                <a:schemeClr val="tx1">
                  <a:lumMod val="75000"/>
                  <a:lumOff val="25000"/>
                </a:schemeClr>
              </a:solidFill>
            </a:ln>
            <a:effectLst/>
          </c:spPr>
          <c:invertIfNegative val="0"/>
          <c:dPt>
            <c:idx val="1"/>
            <c:invertIfNegative val="0"/>
            <c:bubble3D val="0"/>
            <c:spPr>
              <a:solidFill>
                <a:schemeClr val="accent2"/>
              </a:solidFill>
              <a:ln>
                <a:solidFill>
                  <a:schemeClr val="tx1">
                    <a:lumMod val="75000"/>
                    <a:lumOff val="25000"/>
                  </a:schemeClr>
                </a:solidFill>
              </a:ln>
              <a:effectLst/>
            </c:spPr>
            <c:extLst xmlns:c16r2="http://schemas.microsoft.com/office/drawing/2015/06/chart">
              <c:ext xmlns:c16="http://schemas.microsoft.com/office/drawing/2014/chart" uri="{C3380CC4-5D6E-409C-BE32-E72D297353CC}">
                <c16:uniqueId val="{00000003-E9E7-4FDA-A6F8-AAB0D531F9B6}"/>
              </c:ext>
            </c:extLst>
          </c:dPt>
          <c:dPt>
            <c:idx val="2"/>
            <c:invertIfNegative val="0"/>
            <c:bubble3D val="0"/>
            <c:spPr>
              <a:solidFill>
                <a:schemeClr val="bg1">
                  <a:lumMod val="65000"/>
                </a:schemeClr>
              </a:solidFill>
              <a:ln>
                <a:solidFill>
                  <a:schemeClr val="tx1">
                    <a:lumMod val="75000"/>
                    <a:lumOff val="25000"/>
                  </a:schemeClr>
                </a:solidFill>
              </a:ln>
              <a:effectLst/>
            </c:spPr>
            <c:extLst xmlns:c16r2="http://schemas.microsoft.com/office/drawing/2015/06/chart">
              <c:ext xmlns:c16="http://schemas.microsoft.com/office/drawing/2014/chart" uri="{C3380CC4-5D6E-409C-BE32-E72D297353CC}">
                <c16:uniqueId val="{00000007-E9E7-4FDA-A6F8-AAB0D531F9B6}"/>
              </c:ext>
            </c:extLst>
          </c:dPt>
          <c:val>
            <c:numRef>
              <c:f>Sheet1!$K$27:$K$29</c:f>
              <c:numCache>
                <c:formatCode>_(* #,##0_);_(* \(#,##0\);_(* "-"??_);_(@_)</c:formatCode>
                <c:ptCount val="3"/>
                <c:pt idx="0">
                  <c:v>268885</c:v>
                </c:pt>
                <c:pt idx="1">
                  <c:v>268885</c:v>
                </c:pt>
                <c:pt idx="2">
                  <c:v>215108</c:v>
                </c:pt>
              </c:numCache>
            </c:numRef>
          </c:val>
          <c:extLst xmlns:c16r2="http://schemas.microsoft.com/office/drawing/2015/06/chart">
            <c:ext xmlns:c16="http://schemas.microsoft.com/office/drawing/2014/chart" uri="{C3380CC4-5D6E-409C-BE32-E72D297353CC}">
              <c16:uniqueId val="{00000000-E9E7-4FDA-A6F8-AAB0D531F9B6}"/>
            </c:ext>
          </c:extLst>
        </c:ser>
        <c:ser>
          <c:idx val="1"/>
          <c:order val="1"/>
          <c:tx>
            <c:v>Bưu chính</c:v>
          </c:tx>
          <c:spPr>
            <a:solidFill>
              <a:schemeClr val="accent2"/>
            </a:solidFill>
            <a:ln>
              <a:noFill/>
            </a:ln>
            <a:effectLst/>
          </c:spPr>
          <c:invertIfNegative val="0"/>
          <c:val>
            <c:numRef>
              <c:f>Sheet1!$L$27:$L$29</c:f>
              <c:numCache>
                <c:formatCode>_(* #,##0_);_(* \(#,##0\);_(* "-"??_);_(@_)</c:formatCode>
                <c:ptCount val="3"/>
                <c:pt idx="0">
                  <c:v>0</c:v>
                </c:pt>
                <c:pt idx="1">
                  <c:v>0</c:v>
                </c:pt>
                <c:pt idx="2" formatCode="General">
                  <c:v>0</c:v>
                </c:pt>
              </c:numCache>
            </c:numRef>
          </c:val>
          <c:extLst xmlns:c16r2="http://schemas.microsoft.com/office/drawing/2015/06/chart">
            <c:ext xmlns:c16="http://schemas.microsoft.com/office/drawing/2014/chart" uri="{C3380CC4-5D6E-409C-BE32-E72D297353CC}">
              <c16:uniqueId val="{00000001-E9E7-4FDA-A6F8-AAB0D531F9B6}"/>
            </c:ext>
          </c:extLst>
        </c:ser>
        <c:ser>
          <c:idx val="2"/>
          <c:order val="2"/>
          <c:tx>
            <c:v>Điện tử</c:v>
          </c:tx>
          <c:spPr>
            <a:solidFill>
              <a:schemeClr val="accent3"/>
            </a:solidFill>
            <a:ln>
              <a:noFill/>
            </a:ln>
            <a:effectLst/>
          </c:spPr>
          <c:invertIfNegative val="0"/>
          <c:val>
            <c:numLit>
              <c:formatCode>General</c:formatCode>
              <c:ptCount val="1"/>
              <c:pt idx="0">
                <c:v>1</c:v>
              </c:pt>
            </c:numLit>
          </c:val>
          <c:extLst xmlns:c16r2="http://schemas.microsoft.com/office/drawing/2015/06/chart">
            <c:ext xmlns:c16="http://schemas.microsoft.com/office/drawing/2014/chart" uri="{C3380CC4-5D6E-409C-BE32-E72D297353CC}">
              <c16:uniqueId val="{00000008-E9E7-4FDA-A6F8-AAB0D531F9B6}"/>
            </c:ext>
          </c:extLst>
        </c:ser>
        <c:dLbls>
          <c:showLegendKey val="0"/>
          <c:showVal val="0"/>
          <c:showCatName val="0"/>
          <c:showSerName val="0"/>
          <c:showPercent val="0"/>
          <c:showBubbleSize val="0"/>
        </c:dLbls>
        <c:gapWidth val="219"/>
        <c:overlap val="-27"/>
        <c:axId val="170625664"/>
        <c:axId val="175878144"/>
      </c:barChart>
      <c:catAx>
        <c:axId val="170625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878144"/>
        <c:crosses val="autoZero"/>
        <c:auto val="1"/>
        <c:lblAlgn val="ctr"/>
        <c:lblOffset val="100"/>
        <c:noMultiLvlLbl val="0"/>
      </c:catAx>
      <c:valAx>
        <c:axId val="17587814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62566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So</a:t>
            </a:r>
            <a:r>
              <a:rPr lang="en-US" baseline="0"/>
              <a:t> sánh chi phí</a:t>
            </a:r>
            <a:endParaRPr lang="en-US"/>
          </a:p>
        </c:rich>
      </c:tx>
      <c:layout>
        <c:manualLayout>
          <c:xMode val="edge"/>
          <c:yMode val="edge"/>
          <c:x val="0.40949300087489071"/>
          <c:y val="3.2407407407407406E-2"/>
        </c:manualLayout>
      </c:layout>
      <c:overlay val="0"/>
      <c:spPr>
        <a:noFill/>
        <a:ln>
          <a:noFill/>
        </a:ln>
        <a:effectLst/>
      </c:spPr>
    </c:title>
    <c:autoTitleDeleted val="0"/>
    <c:plotArea>
      <c:layout/>
      <c:barChart>
        <c:barDir val="col"/>
        <c:grouping val="clustered"/>
        <c:varyColors val="0"/>
        <c:ser>
          <c:idx val="0"/>
          <c:order val="0"/>
          <c:tx>
            <c:v>Trực tiếp</c:v>
          </c:tx>
          <c:spPr>
            <a:solidFill>
              <a:schemeClr val="accent1"/>
            </a:solidFill>
            <a:ln>
              <a:noFill/>
            </a:ln>
            <a:effectLst/>
          </c:spPr>
          <c:invertIfNegative val="0"/>
          <c:dPt>
            <c:idx val="1"/>
            <c:invertIfNegative val="0"/>
            <c:bubble3D val="0"/>
            <c:spPr>
              <a:solidFill>
                <a:schemeClr val="accent2"/>
              </a:solidFill>
              <a:ln>
                <a:noFill/>
              </a:ln>
              <a:effectLst/>
            </c:spPr>
            <c:extLst xmlns:c16r2="http://schemas.microsoft.com/office/drawing/2015/06/chart">
              <c:ext xmlns:c16="http://schemas.microsoft.com/office/drawing/2014/chart" uri="{C3380CC4-5D6E-409C-BE32-E72D297353CC}">
                <c16:uniqueId val="{00000004-9A7B-426A-A7E6-33F64D2DFA0D}"/>
              </c:ext>
            </c:extLst>
          </c:dPt>
          <c:dPt>
            <c:idx val="2"/>
            <c:invertIfNegative val="0"/>
            <c:bubble3D val="0"/>
            <c:spPr>
              <a:solidFill>
                <a:schemeClr val="bg1">
                  <a:lumMod val="65000"/>
                </a:schemeClr>
              </a:solidFill>
              <a:ln>
                <a:noFill/>
              </a:ln>
              <a:effectLst/>
            </c:spPr>
            <c:extLst xmlns:c16r2="http://schemas.microsoft.com/office/drawing/2015/06/chart">
              <c:ext xmlns:c16="http://schemas.microsoft.com/office/drawing/2014/chart" uri="{C3380CC4-5D6E-409C-BE32-E72D297353CC}">
                <c16:uniqueId val="{00000007-9A7B-426A-A7E6-33F64D2DFA0D}"/>
              </c:ext>
            </c:extLst>
          </c:dPt>
          <c:val>
            <c:numRef>
              <c:f>Sheet1!$K$51:$K$53</c:f>
              <c:numCache>
                <c:formatCode>_(* #,##0_);_(* \(#,##0\);_(* "-"??_);_(@_)</c:formatCode>
                <c:ptCount val="3"/>
                <c:pt idx="0">
                  <c:v>241996.5</c:v>
                </c:pt>
                <c:pt idx="1">
                  <c:v>241996.5</c:v>
                </c:pt>
                <c:pt idx="2">
                  <c:v>188219.5</c:v>
                </c:pt>
              </c:numCache>
            </c:numRef>
          </c:val>
          <c:extLst xmlns:c16r2="http://schemas.microsoft.com/office/drawing/2015/06/chart">
            <c:ext xmlns:c16="http://schemas.microsoft.com/office/drawing/2014/chart" uri="{C3380CC4-5D6E-409C-BE32-E72D297353CC}">
              <c16:uniqueId val="{00000000-9A7B-426A-A7E6-33F64D2DFA0D}"/>
            </c:ext>
          </c:extLst>
        </c:ser>
        <c:ser>
          <c:idx val="1"/>
          <c:order val="1"/>
          <c:tx>
            <c:v>Bưu chính</c:v>
          </c:tx>
          <c:spPr>
            <a:solidFill>
              <a:schemeClr val="accent2"/>
            </a:solidFill>
            <a:ln>
              <a:noFill/>
            </a:ln>
            <a:effectLst/>
          </c:spPr>
          <c:invertIfNegative val="0"/>
          <c:val>
            <c:numRef>
              <c:f>Sheet1!$L$51:$L$53</c:f>
              <c:numCache>
                <c:formatCode>_(* #,##0_);_(* \(#,##0\);_(* "-"??_);_(@_)</c:formatCode>
                <c:ptCount val="3"/>
                <c:pt idx="0">
                  <c:v>0</c:v>
                </c:pt>
                <c:pt idx="1">
                  <c:v>0</c:v>
                </c:pt>
                <c:pt idx="2" formatCode="General">
                  <c:v>0</c:v>
                </c:pt>
              </c:numCache>
            </c:numRef>
          </c:val>
          <c:extLst xmlns:c16r2="http://schemas.microsoft.com/office/drawing/2015/06/chart">
            <c:ext xmlns:c16="http://schemas.microsoft.com/office/drawing/2014/chart" uri="{C3380CC4-5D6E-409C-BE32-E72D297353CC}">
              <c16:uniqueId val="{00000001-9A7B-426A-A7E6-33F64D2DFA0D}"/>
            </c:ext>
          </c:extLst>
        </c:ser>
        <c:ser>
          <c:idx val="2"/>
          <c:order val="2"/>
          <c:tx>
            <c:v>Điện tử</c:v>
          </c:tx>
          <c:spPr>
            <a:solidFill>
              <a:schemeClr val="accent3"/>
            </a:solidFill>
            <a:ln>
              <a:noFill/>
            </a:ln>
            <a:effectLst/>
          </c:spPr>
          <c:invertIfNegative val="0"/>
          <c:val>
            <c:numLit>
              <c:formatCode>General</c:formatCode>
              <c:ptCount val="1"/>
              <c:pt idx="0">
                <c:v>1</c:v>
              </c:pt>
            </c:numLit>
          </c:val>
          <c:extLst xmlns:c16r2="http://schemas.microsoft.com/office/drawing/2015/06/chart">
            <c:ext xmlns:c16="http://schemas.microsoft.com/office/drawing/2014/chart" uri="{C3380CC4-5D6E-409C-BE32-E72D297353CC}">
              <c16:uniqueId val="{00000002-9A7B-426A-A7E6-33F64D2DFA0D}"/>
            </c:ext>
          </c:extLst>
        </c:ser>
        <c:dLbls>
          <c:showLegendKey val="0"/>
          <c:showVal val="0"/>
          <c:showCatName val="0"/>
          <c:showSerName val="0"/>
          <c:showPercent val="0"/>
          <c:showBubbleSize val="0"/>
        </c:dLbls>
        <c:gapWidth val="219"/>
        <c:overlap val="-27"/>
        <c:axId val="141107584"/>
        <c:axId val="141109120"/>
      </c:barChart>
      <c:catAx>
        <c:axId val="141107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109120"/>
        <c:crosses val="autoZero"/>
        <c:auto val="1"/>
        <c:lblAlgn val="ctr"/>
        <c:lblOffset val="100"/>
        <c:noMultiLvlLbl val="0"/>
      </c:catAx>
      <c:valAx>
        <c:axId val="141109120"/>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10758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So sánh</a:t>
            </a:r>
            <a:r>
              <a:rPr lang="en-US" baseline="0"/>
              <a:t> chi phí</a:t>
            </a:r>
            <a:endParaRPr lang="en-US"/>
          </a:p>
        </c:rich>
      </c:tx>
      <c:layout/>
      <c:overlay val="0"/>
      <c:spPr>
        <a:noFill/>
        <a:ln>
          <a:noFill/>
        </a:ln>
        <a:effectLst/>
      </c:spPr>
    </c:title>
    <c:autoTitleDeleted val="0"/>
    <c:plotArea>
      <c:layout/>
      <c:barChart>
        <c:barDir val="col"/>
        <c:grouping val="clustered"/>
        <c:varyColors val="0"/>
        <c:ser>
          <c:idx val="0"/>
          <c:order val="0"/>
          <c:tx>
            <c:v>Trực tiếp</c:v>
          </c:tx>
          <c:spPr>
            <a:solidFill>
              <a:schemeClr val="accent1"/>
            </a:solidFill>
            <a:ln>
              <a:noFill/>
            </a:ln>
            <a:effectLst/>
          </c:spPr>
          <c:invertIfNegative val="0"/>
          <c:dPt>
            <c:idx val="1"/>
            <c:invertIfNegative val="0"/>
            <c:bubble3D val="0"/>
            <c:spPr>
              <a:solidFill>
                <a:schemeClr val="accent2"/>
              </a:solidFill>
              <a:ln>
                <a:noFill/>
              </a:ln>
              <a:effectLst/>
            </c:spPr>
            <c:extLst xmlns:c16r2="http://schemas.microsoft.com/office/drawing/2015/06/chart">
              <c:ext xmlns:c16="http://schemas.microsoft.com/office/drawing/2014/chart" uri="{C3380CC4-5D6E-409C-BE32-E72D297353CC}">
                <c16:uniqueId val="{00000003-FF26-4A6F-968D-6BA10BE913F7}"/>
              </c:ext>
            </c:extLst>
          </c:dPt>
          <c:dPt>
            <c:idx val="2"/>
            <c:invertIfNegative val="0"/>
            <c:bubble3D val="0"/>
            <c:spPr>
              <a:solidFill>
                <a:schemeClr val="bg1">
                  <a:lumMod val="65000"/>
                </a:schemeClr>
              </a:solidFill>
              <a:ln>
                <a:noFill/>
              </a:ln>
              <a:effectLst/>
            </c:spPr>
            <c:extLst xmlns:c16r2="http://schemas.microsoft.com/office/drawing/2015/06/chart">
              <c:ext xmlns:c16="http://schemas.microsoft.com/office/drawing/2014/chart" uri="{C3380CC4-5D6E-409C-BE32-E72D297353CC}">
                <c16:uniqueId val="{00000004-FF26-4A6F-968D-6BA10BE913F7}"/>
              </c:ext>
            </c:extLst>
          </c:dPt>
          <c:val>
            <c:numRef>
              <c:f>Sheet1!$K$77:$K$79</c:f>
              <c:numCache>
                <c:formatCode>_(* #,##0_);_(* \(#,##0\);_(* "-"??_);_(@_)</c:formatCode>
                <c:ptCount val="3"/>
                <c:pt idx="0">
                  <c:v>268885</c:v>
                </c:pt>
                <c:pt idx="1">
                  <c:v>268885</c:v>
                </c:pt>
                <c:pt idx="2">
                  <c:v>215108</c:v>
                </c:pt>
              </c:numCache>
            </c:numRef>
          </c:val>
          <c:extLst xmlns:c16r2="http://schemas.microsoft.com/office/drawing/2015/06/chart">
            <c:ext xmlns:c16="http://schemas.microsoft.com/office/drawing/2014/chart" uri="{C3380CC4-5D6E-409C-BE32-E72D297353CC}">
              <c16:uniqueId val="{00000000-FF26-4A6F-968D-6BA10BE913F7}"/>
            </c:ext>
          </c:extLst>
        </c:ser>
        <c:ser>
          <c:idx val="1"/>
          <c:order val="1"/>
          <c:tx>
            <c:v>Bưu chính</c:v>
          </c:tx>
          <c:spPr>
            <a:solidFill>
              <a:schemeClr val="accent2"/>
            </a:solidFill>
            <a:ln>
              <a:noFill/>
            </a:ln>
            <a:effectLst/>
          </c:spPr>
          <c:invertIfNegative val="0"/>
          <c:val>
            <c:numRef>
              <c:f>Sheet1!$L$77:$L$79</c:f>
              <c:numCache>
                <c:formatCode>_(* #,##0_);_(* \(#,##0\);_(* "-"??_);_(@_)</c:formatCode>
                <c:ptCount val="3"/>
                <c:pt idx="0">
                  <c:v>0</c:v>
                </c:pt>
                <c:pt idx="1">
                  <c:v>0</c:v>
                </c:pt>
                <c:pt idx="2" formatCode="General">
                  <c:v>0</c:v>
                </c:pt>
              </c:numCache>
            </c:numRef>
          </c:val>
          <c:extLst xmlns:c16r2="http://schemas.microsoft.com/office/drawing/2015/06/chart">
            <c:ext xmlns:c16="http://schemas.microsoft.com/office/drawing/2014/chart" uri="{C3380CC4-5D6E-409C-BE32-E72D297353CC}">
              <c16:uniqueId val="{00000001-FF26-4A6F-968D-6BA10BE913F7}"/>
            </c:ext>
          </c:extLst>
        </c:ser>
        <c:ser>
          <c:idx val="2"/>
          <c:order val="2"/>
          <c:tx>
            <c:v>Điện tử</c:v>
          </c:tx>
          <c:spPr>
            <a:solidFill>
              <a:schemeClr val="accent3"/>
            </a:solidFill>
            <a:ln>
              <a:noFill/>
            </a:ln>
            <a:effectLst/>
          </c:spPr>
          <c:invertIfNegative val="0"/>
          <c:val>
            <c:numLit>
              <c:formatCode>General</c:formatCode>
              <c:ptCount val="1"/>
              <c:pt idx="0">
                <c:v>1</c:v>
              </c:pt>
            </c:numLit>
          </c:val>
          <c:extLst xmlns:c16r2="http://schemas.microsoft.com/office/drawing/2015/06/chart">
            <c:ext xmlns:c16="http://schemas.microsoft.com/office/drawing/2014/chart" uri="{C3380CC4-5D6E-409C-BE32-E72D297353CC}">
              <c16:uniqueId val="{00000002-FF26-4A6F-968D-6BA10BE913F7}"/>
            </c:ext>
          </c:extLst>
        </c:ser>
        <c:dLbls>
          <c:showLegendKey val="0"/>
          <c:showVal val="0"/>
          <c:showCatName val="0"/>
          <c:showSerName val="0"/>
          <c:showPercent val="0"/>
          <c:showBubbleSize val="0"/>
        </c:dLbls>
        <c:gapWidth val="219"/>
        <c:overlap val="-27"/>
        <c:axId val="141138176"/>
        <c:axId val="141148160"/>
      </c:barChart>
      <c:catAx>
        <c:axId val="141138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148160"/>
        <c:crosses val="autoZero"/>
        <c:auto val="1"/>
        <c:lblAlgn val="ctr"/>
        <c:lblOffset val="100"/>
        <c:noMultiLvlLbl val="0"/>
      </c:catAx>
      <c:valAx>
        <c:axId val="141148160"/>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13817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So</a:t>
            </a:r>
            <a:r>
              <a:rPr lang="en-US" baseline="0"/>
              <a:t> sánh chi phí</a:t>
            </a:r>
            <a:endParaRPr lang="en-US"/>
          </a:p>
        </c:rich>
      </c:tx>
      <c:layout>
        <c:manualLayout>
          <c:xMode val="edge"/>
          <c:yMode val="edge"/>
          <c:x val="0.40949300087489071"/>
          <c:y val="3.2407407407407406E-2"/>
        </c:manualLayout>
      </c:layout>
      <c:overlay val="0"/>
      <c:spPr>
        <a:noFill/>
        <a:ln>
          <a:noFill/>
        </a:ln>
        <a:effectLst/>
      </c:spPr>
    </c:title>
    <c:autoTitleDeleted val="0"/>
    <c:plotArea>
      <c:layout/>
      <c:barChart>
        <c:barDir val="col"/>
        <c:grouping val="clustered"/>
        <c:varyColors val="0"/>
        <c:ser>
          <c:idx val="0"/>
          <c:order val="0"/>
          <c:tx>
            <c:v>Trực tiếp</c:v>
          </c:tx>
          <c:spPr>
            <a:solidFill>
              <a:schemeClr val="accent1"/>
            </a:solidFill>
            <a:ln>
              <a:noFill/>
            </a:ln>
            <a:effectLst/>
          </c:spPr>
          <c:invertIfNegative val="0"/>
          <c:dPt>
            <c:idx val="1"/>
            <c:invertIfNegative val="0"/>
            <c:bubble3D val="0"/>
            <c:spPr>
              <a:solidFill>
                <a:schemeClr val="accent2"/>
              </a:solidFill>
              <a:ln>
                <a:noFill/>
              </a:ln>
              <a:effectLst/>
            </c:spPr>
            <c:extLst xmlns:c16r2="http://schemas.microsoft.com/office/drawing/2015/06/chart">
              <c:ext xmlns:c16="http://schemas.microsoft.com/office/drawing/2014/chart" uri="{C3380CC4-5D6E-409C-BE32-E72D297353CC}">
                <c16:uniqueId val="{00000001-B229-4A8D-A99F-68DCF03EC8FE}"/>
              </c:ext>
            </c:extLst>
          </c:dPt>
          <c:dPt>
            <c:idx val="2"/>
            <c:invertIfNegative val="0"/>
            <c:bubble3D val="0"/>
            <c:spPr>
              <a:solidFill>
                <a:schemeClr val="accent3"/>
              </a:solidFill>
              <a:ln>
                <a:noFill/>
              </a:ln>
              <a:effectLst/>
            </c:spPr>
            <c:extLst xmlns:c16r2="http://schemas.microsoft.com/office/drawing/2015/06/chart">
              <c:ext xmlns:c16="http://schemas.microsoft.com/office/drawing/2014/chart" uri="{C3380CC4-5D6E-409C-BE32-E72D297353CC}">
                <c16:uniqueId val="{00000003-B229-4A8D-A99F-68DCF03EC8FE}"/>
              </c:ext>
            </c:extLst>
          </c:dPt>
          <c:val>
            <c:numRef>
              <c:f>Sheet1!$K$101:$K$103</c:f>
              <c:numCache>
                <c:formatCode>_(* #,##0_);_(* \(#,##0\);_(* "-"??_);_(@_)</c:formatCode>
                <c:ptCount val="3"/>
                <c:pt idx="0">
                  <c:v>241996.5</c:v>
                </c:pt>
                <c:pt idx="1">
                  <c:v>241996.5</c:v>
                </c:pt>
                <c:pt idx="2">
                  <c:v>188219.5</c:v>
                </c:pt>
              </c:numCache>
            </c:numRef>
          </c:val>
          <c:extLst xmlns:c16r2="http://schemas.microsoft.com/office/drawing/2015/06/chart">
            <c:ext xmlns:c16="http://schemas.microsoft.com/office/drawing/2014/chart" uri="{C3380CC4-5D6E-409C-BE32-E72D297353CC}">
              <c16:uniqueId val="{00000004-B229-4A8D-A99F-68DCF03EC8FE}"/>
            </c:ext>
          </c:extLst>
        </c:ser>
        <c:ser>
          <c:idx val="1"/>
          <c:order val="1"/>
          <c:tx>
            <c:v>Bưu chính</c:v>
          </c:tx>
          <c:spPr>
            <a:solidFill>
              <a:schemeClr val="accent2"/>
            </a:solidFill>
            <a:ln>
              <a:noFill/>
            </a:ln>
            <a:effectLst/>
          </c:spPr>
          <c:invertIfNegative val="0"/>
          <c:val>
            <c:numRef>
              <c:f>Sheet1!$L$101:$L$103</c:f>
              <c:numCache>
                <c:formatCode>_(* #,##0_);_(* \(#,##0\);_(* "-"??_);_(@_)</c:formatCode>
                <c:ptCount val="3"/>
                <c:pt idx="0">
                  <c:v>0</c:v>
                </c:pt>
                <c:pt idx="1">
                  <c:v>0</c:v>
                </c:pt>
                <c:pt idx="2" formatCode="General">
                  <c:v>0</c:v>
                </c:pt>
              </c:numCache>
            </c:numRef>
          </c:val>
          <c:extLst xmlns:c16r2="http://schemas.microsoft.com/office/drawing/2015/06/chart">
            <c:ext xmlns:c16="http://schemas.microsoft.com/office/drawing/2014/chart" uri="{C3380CC4-5D6E-409C-BE32-E72D297353CC}">
              <c16:uniqueId val="{00000005-B229-4A8D-A99F-68DCF03EC8FE}"/>
            </c:ext>
          </c:extLst>
        </c:ser>
        <c:ser>
          <c:idx val="2"/>
          <c:order val="2"/>
          <c:tx>
            <c:v>Điện tử</c:v>
          </c:tx>
          <c:spPr>
            <a:solidFill>
              <a:schemeClr val="accent3"/>
            </a:solidFill>
            <a:ln>
              <a:noFill/>
            </a:ln>
            <a:effectLst/>
          </c:spPr>
          <c:invertIfNegative val="0"/>
          <c:val>
            <c:numLit>
              <c:formatCode>General</c:formatCode>
              <c:ptCount val="1"/>
              <c:pt idx="0">
                <c:v>1</c:v>
              </c:pt>
            </c:numLit>
          </c:val>
          <c:extLst xmlns:c16r2="http://schemas.microsoft.com/office/drawing/2015/06/chart">
            <c:ext xmlns:c16="http://schemas.microsoft.com/office/drawing/2014/chart" uri="{C3380CC4-5D6E-409C-BE32-E72D297353CC}">
              <c16:uniqueId val="{00000006-B229-4A8D-A99F-68DCF03EC8FE}"/>
            </c:ext>
          </c:extLst>
        </c:ser>
        <c:dLbls>
          <c:showLegendKey val="0"/>
          <c:showVal val="0"/>
          <c:showCatName val="0"/>
          <c:showSerName val="0"/>
          <c:showPercent val="0"/>
          <c:showBubbleSize val="0"/>
        </c:dLbls>
        <c:gapWidth val="219"/>
        <c:overlap val="-27"/>
        <c:axId val="176378240"/>
        <c:axId val="176379776"/>
      </c:barChart>
      <c:catAx>
        <c:axId val="176378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379776"/>
        <c:crosses val="autoZero"/>
        <c:auto val="1"/>
        <c:lblAlgn val="ctr"/>
        <c:lblOffset val="100"/>
        <c:noMultiLvlLbl val="0"/>
      </c:catAx>
      <c:valAx>
        <c:axId val="176379776"/>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37824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So</a:t>
            </a:r>
            <a:r>
              <a:rPr lang="en-US" baseline="0"/>
              <a:t> sánh chi phí</a:t>
            </a:r>
            <a:endParaRPr lang="en-US"/>
          </a:p>
        </c:rich>
      </c:tx>
      <c:layout>
        <c:manualLayout>
          <c:xMode val="edge"/>
          <c:yMode val="edge"/>
          <c:x val="0.40949300087489071"/>
          <c:y val="3.2407407407407406E-2"/>
        </c:manualLayout>
      </c:layout>
      <c:overlay val="0"/>
      <c:spPr>
        <a:noFill/>
        <a:ln>
          <a:noFill/>
        </a:ln>
        <a:effectLst/>
      </c:spPr>
    </c:title>
    <c:autoTitleDeleted val="0"/>
    <c:plotArea>
      <c:layout/>
      <c:barChart>
        <c:barDir val="col"/>
        <c:grouping val="clustered"/>
        <c:varyColors val="0"/>
        <c:ser>
          <c:idx val="0"/>
          <c:order val="0"/>
          <c:tx>
            <c:v>Trực tiếp</c:v>
          </c:tx>
          <c:spPr>
            <a:solidFill>
              <a:schemeClr val="accent1"/>
            </a:solidFill>
            <a:ln>
              <a:noFill/>
            </a:ln>
            <a:effectLst/>
          </c:spPr>
          <c:invertIfNegative val="0"/>
          <c:dPt>
            <c:idx val="1"/>
            <c:invertIfNegative val="0"/>
            <c:bubble3D val="0"/>
            <c:spPr>
              <a:solidFill>
                <a:schemeClr val="accent2"/>
              </a:solidFill>
              <a:ln>
                <a:noFill/>
              </a:ln>
              <a:effectLst/>
            </c:spPr>
            <c:extLst xmlns:c16r2="http://schemas.microsoft.com/office/drawing/2015/06/chart">
              <c:ext xmlns:c16="http://schemas.microsoft.com/office/drawing/2014/chart" uri="{C3380CC4-5D6E-409C-BE32-E72D297353CC}">
                <c16:uniqueId val="{00000001-BA83-4627-8AED-74C10F1B698B}"/>
              </c:ext>
            </c:extLst>
          </c:dPt>
          <c:dPt>
            <c:idx val="2"/>
            <c:invertIfNegative val="0"/>
            <c:bubble3D val="0"/>
            <c:spPr>
              <a:solidFill>
                <a:schemeClr val="bg1">
                  <a:lumMod val="75000"/>
                </a:schemeClr>
              </a:solidFill>
              <a:ln>
                <a:noFill/>
              </a:ln>
              <a:effectLst/>
            </c:spPr>
            <c:extLst xmlns:c16r2="http://schemas.microsoft.com/office/drawing/2015/06/chart">
              <c:ext xmlns:c16="http://schemas.microsoft.com/office/drawing/2014/chart" uri="{C3380CC4-5D6E-409C-BE32-E72D297353CC}">
                <c16:uniqueId val="{00000003-BA83-4627-8AED-74C10F1B698B}"/>
              </c:ext>
            </c:extLst>
          </c:dPt>
          <c:val>
            <c:numRef>
              <c:f>Sheet1!$K$130:$K$133</c:f>
              <c:numCache>
                <c:formatCode>_(* #,##0_);_(* \(#,##0\);_(* "-"??_);_(@_)</c:formatCode>
                <c:ptCount val="4"/>
                <c:pt idx="0">
                  <c:v>403327.5</c:v>
                </c:pt>
                <c:pt idx="1">
                  <c:v>403327.5</c:v>
                </c:pt>
                <c:pt idx="2">
                  <c:v>349550.5</c:v>
                </c:pt>
              </c:numCache>
            </c:numRef>
          </c:val>
          <c:extLst xmlns:c16r2="http://schemas.microsoft.com/office/drawing/2015/06/chart">
            <c:ext xmlns:c16="http://schemas.microsoft.com/office/drawing/2014/chart" uri="{C3380CC4-5D6E-409C-BE32-E72D297353CC}">
              <c16:uniqueId val="{00000004-BA83-4627-8AED-74C10F1B698B}"/>
            </c:ext>
          </c:extLst>
        </c:ser>
        <c:ser>
          <c:idx val="1"/>
          <c:order val="1"/>
          <c:tx>
            <c:v>Bưu chính</c:v>
          </c:tx>
          <c:spPr>
            <a:solidFill>
              <a:schemeClr val="accent2"/>
            </a:solidFill>
            <a:ln>
              <a:noFill/>
            </a:ln>
            <a:effectLst/>
          </c:spPr>
          <c:invertIfNegative val="0"/>
          <c:val>
            <c:numRef>
              <c:f>Sheet1!$L$130:$L$133</c:f>
              <c:numCache>
                <c:formatCode>_(* #,##0_);_(* \(#,##0\);_(* "-"??_);_(@_)</c:formatCode>
                <c:ptCount val="4"/>
                <c:pt idx="0">
                  <c:v>0</c:v>
                </c:pt>
                <c:pt idx="1">
                  <c:v>0</c:v>
                </c:pt>
                <c:pt idx="2" formatCode="General">
                  <c:v>0</c:v>
                </c:pt>
              </c:numCache>
            </c:numRef>
          </c:val>
          <c:extLst xmlns:c16r2="http://schemas.microsoft.com/office/drawing/2015/06/chart">
            <c:ext xmlns:c16="http://schemas.microsoft.com/office/drawing/2014/chart" uri="{C3380CC4-5D6E-409C-BE32-E72D297353CC}">
              <c16:uniqueId val="{00000005-BA83-4627-8AED-74C10F1B698B}"/>
            </c:ext>
          </c:extLst>
        </c:ser>
        <c:ser>
          <c:idx val="2"/>
          <c:order val="2"/>
          <c:tx>
            <c:v>Điện tử</c:v>
          </c:tx>
          <c:spPr>
            <a:solidFill>
              <a:schemeClr val="accent3"/>
            </a:solidFill>
            <a:ln>
              <a:noFill/>
            </a:ln>
            <a:effectLst/>
          </c:spPr>
          <c:invertIfNegative val="0"/>
          <c:val>
            <c:numLit>
              <c:formatCode>General</c:formatCode>
              <c:ptCount val="1"/>
              <c:pt idx="0">
                <c:v>1</c:v>
              </c:pt>
            </c:numLit>
          </c:val>
          <c:extLst xmlns:c16r2="http://schemas.microsoft.com/office/drawing/2015/06/chart">
            <c:ext xmlns:c16="http://schemas.microsoft.com/office/drawing/2014/chart" uri="{C3380CC4-5D6E-409C-BE32-E72D297353CC}">
              <c16:uniqueId val="{00000006-BA83-4627-8AED-74C10F1B698B}"/>
            </c:ext>
          </c:extLst>
        </c:ser>
        <c:dLbls>
          <c:showLegendKey val="0"/>
          <c:showVal val="0"/>
          <c:showCatName val="0"/>
          <c:showSerName val="0"/>
          <c:showPercent val="0"/>
          <c:showBubbleSize val="0"/>
        </c:dLbls>
        <c:gapWidth val="219"/>
        <c:overlap val="-27"/>
        <c:axId val="176404736"/>
        <c:axId val="176418816"/>
      </c:barChart>
      <c:catAx>
        <c:axId val="176404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418816"/>
        <c:crosses val="autoZero"/>
        <c:auto val="1"/>
        <c:lblAlgn val="ctr"/>
        <c:lblOffset val="100"/>
        <c:noMultiLvlLbl val="0"/>
      </c:catAx>
      <c:valAx>
        <c:axId val="176418816"/>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40473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479323</xdr:colOff>
      <xdr:row>30</xdr:row>
      <xdr:rowOff>184353</xdr:rowOff>
    </xdr:from>
    <xdr:to>
      <xdr:col>7</xdr:col>
      <xdr:colOff>821403</xdr:colOff>
      <xdr:row>30</xdr:row>
      <xdr:rowOff>3860390</xdr:rowOff>
    </xdr:to>
    <xdr:graphicFrame macro="">
      <xdr:nvGraphicFramePr>
        <xdr:cNvPr id="9" name="Chart 8">
          <a:extLst>
            <a:ext uri="{FF2B5EF4-FFF2-40B4-BE49-F238E27FC236}">
              <a16:creationId xmlns:a16="http://schemas.microsoft.com/office/drawing/2014/main" xmlns=""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223275</xdr:colOff>
      <xdr:row>54</xdr:row>
      <xdr:rowOff>246627</xdr:rowOff>
    </xdr:from>
    <xdr:to>
      <xdr:col>8</xdr:col>
      <xdr:colOff>596082</xdr:colOff>
      <xdr:row>54</xdr:row>
      <xdr:rowOff>2989827</xdr:rowOff>
    </xdr:to>
    <xdr:graphicFrame macro="">
      <xdr:nvGraphicFramePr>
        <xdr:cNvPr id="10" name="Chart 9">
          <a:extLst>
            <a:ext uri="{FF2B5EF4-FFF2-40B4-BE49-F238E27FC236}">
              <a16:creationId xmlns:a16="http://schemas.microsoft.com/office/drawing/2014/main" xmlns=""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141339</xdr:colOff>
      <xdr:row>80</xdr:row>
      <xdr:rowOff>236383</xdr:rowOff>
    </xdr:from>
    <xdr:to>
      <xdr:col>8</xdr:col>
      <xdr:colOff>514146</xdr:colOff>
      <xdr:row>80</xdr:row>
      <xdr:rowOff>2979583</xdr:rowOff>
    </xdr:to>
    <xdr:graphicFrame macro="">
      <xdr:nvGraphicFramePr>
        <xdr:cNvPr id="13" name="Chart 12">
          <a:extLst>
            <a:ext uri="{FF2B5EF4-FFF2-40B4-BE49-F238E27FC236}">
              <a16:creationId xmlns:a16="http://schemas.microsoft.com/office/drawing/2014/main" xmlns="" id="{00000000-0008-0000-0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223275</xdr:colOff>
      <xdr:row>104</xdr:row>
      <xdr:rowOff>246627</xdr:rowOff>
    </xdr:from>
    <xdr:to>
      <xdr:col>8</xdr:col>
      <xdr:colOff>596082</xdr:colOff>
      <xdr:row>104</xdr:row>
      <xdr:rowOff>3431049</xdr:rowOff>
    </xdr:to>
    <xdr:graphicFrame macro="">
      <xdr:nvGraphicFramePr>
        <xdr:cNvPr id="11" name="Chart 10">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860323</xdr:colOff>
      <xdr:row>133</xdr:row>
      <xdr:rowOff>471129</xdr:rowOff>
    </xdr:from>
    <xdr:to>
      <xdr:col>8</xdr:col>
      <xdr:colOff>235565</xdr:colOff>
      <xdr:row>139</xdr:row>
      <xdr:rowOff>471129</xdr:rowOff>
    </xdr:to>
    <xdr:graphicFrame macro="">
      <xdr:nvGraphicFramePr>
        <xdr:cNvPr id="12" name="Chart 11">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409677</xdr:colOff>
      <xdr:row>1</xdr:row>
      <xdr:rowOff>491612</xdr:rowOff>
    </xdr:from>
    <xdr:to>
      <xdr:col>3</xdr:col>
      <xdr:colOff>143387</xdr:colOff>
      <xdr:row>1</xdr:row>
      <xdr:rowOff>501854</xdr:rowOff>
    </xdr:to>
    <xdr:cxnSp macro="">
      <xdr:nvCxnSpPr>
        <xdr:cNvPr id="6" name="Straight Connector 5"/>
        <xdr:cNvCxnSpPr/>
      </xdr:nvCxnSpPr>
      <xdr:spPr>
        <a:xfrm flipV="1">
          <a:off x="2990645" y="727177"/>
          <a:ext cx="921774" cy="1024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5"/>
  <sheetViews>
    <sheetView tabSelected="1" topLeftCell="A124" zoomScale="93" zoomScaleNormal="93" workbookViewId="0">
      <selection activeCell="E8" sqref="E8"/>
    </sheetView>
  </sheetViews>
  <sheetFormatPr defaultRowHeight="15" x14ac:dyDescent="0.25"/>
  <cols>
    <col min="1" max="1" width="12.5703125" bestFit="1" customWidth="1"/>
    <col min="2" max="2" width="26.140625" customWidth="1"/>
    <col min="3" max="3" width="17.85546875" customWidth="1"/>
    <col min="4" max="4" width="15" customWidth="1"/>
    <col min="5" max="5" width="16.85546875" customWidth="1"/>
    <col min="6" max="6" width="15.28515625" customWidth="1"/>
    <col min="7" max="7" width="16.140625" customWidth="1"/>
    <col min="8" max="8" width="14.5703125" customWidth="1"/>
    <col min="9" max="9" width="15" customWidth="1"/>
    <col min="10" max="10" width="13.7109375" customWidth="1"/>
    <col min="11" max="11" width="15" customWidth="1"/>
    <col min="12" max="12" width="13.85546875" customWidth="1"/>
  </cols>
  <sheetData>
    <row r="1" spans="1:12" ht="18.75" x14ac:dyDescent="0.25">
      <c r="A1" s="1"/>
    </row>
    <row r="2" spans="1:12" ht="69.75" customHeight="1" x14ac:dyDescent="0.25">
      <c r="A2" s="44" t="s">
        <v>72</v>
      </c>
      <c r="B2" s="44"/>
      <c r="C2" s="44"/>
      <c r="D2" s="44"/>
      <c r="E2" s="44"/>
      <c r="F2" s="44"/>
      <c r="J2" s="45" t="s">
        <v>0</v>
      </c>
      <c r="K2" s="45"/>
    </row>
    <row r="3" spans="1:12" ht="18.75" customHeight="1" x14ac:dyDescent="0.25">
      <c r="A3" s="2"/>
      <c r="J3" s="5"/>
    </row>
    <row r="4" spans="1:12" ht="36.75" customHeight="1" x14ac:dyDescent="0.25">
      <c r="A4" s="44" t="s">
        <v>71</v>
      </c>
      <c r="B4" s="46"/>
      <c r="C4" s="46"/>
      <c r="D4" s="46"/>
      <c r="E4" s="46"/>
      <c r="F4" s="46"/>
      <c r="G4" s="46"/>
      <c r="H4" s="46"/>
      <c r="I4" s="46"/>
      <c r="J4" s="46"/>
      <c r="K4" s="46"/>
      <c r="L4" s="46"/>
    </row>
    <row r="5" spans="1:12" ht="145.5" customHeight="1" x14ac:dyDescent="0.25">
      <c r="A5" s="47" t="s">
        <v>69</v>
      </c>
      <c r="B5" s="48"/>
      <c r="C5" s="48"/>
      <c r="D5" s="48"/>
      <c r="E5" s="48"/>
      <c r="F5" s="48"/>
      <c r="G5" s="48"/>
      <c r="H5" s="48"/>
      <c r="I5" s="48"/>
      <c r="J5" s="48"/>
      <c r="K5" s="48"/>
      <c r="L5" s="48"/>
    </row>
    <row r="6" spans="1:12" ht="32.25" customHeight="1" x14ac:dyDescent="0.25">
      <c r="A6" s="47" t="s">
        <v>60</v>
      </c>
      <c r="B6" s="47"/>
      <c r="C6" s="47"/>
      <c r="D6" s="47"/>
      <c r="E6" s="47"/>
      <c r="F6" s="47"/>
      <c r="G6" s="47"/>
      <c r="H6" s="47"/>
      <c r="I6" s="47"/>
      <c r="J6" s="47"/>
      <c r="K6" s="47"/>
      <c r="L6" s="47"/>
    </row>
    <row r="7" spans="1:12" ht="47.25" customHeight="1" x14ac:dyDescent="0.25">
      <c r="A7" s="43" t="s">
        <v>31</v>
      </c>
      <c r="B7" s="43"/>
      <c r="C7" s="43"/>
      <c r="D7" s="43"/>
      <c r="E7" s="43"/>
      <c r="F7" s="43"/>
      <c r="G7" s="43"/>
      <c r="H7" s="43"/>
      <c r="I7" s="43"/>
      <c r="J7" s="43"/>
      <c r="K7" s="43"/>
      <c r="L7" s="43"/>
    </row>
    <row r="8" spans="1:12" ht="105.75" customHeight="1" x14ac:dyDescent="0.25">
      <c r="A8" s="7" t="s">
        <v>1</v>
      </c>
      <c r="B8" s="7" t="s">
        <v>2</v>
      </c>
      <c r="C8" s="7" t="s">
        <v>3</v>
      </c>
      <c r="D8" s="7" t="s">
        <v>4</v>
      </c>
      <c r="E8" s="7" t="s">
        <v>5</v>
      </c>
      <c r="F8" s="7" t="s">
        <v>6</v>
      </c>
      <c r="G8" s="7" t="s">
        <v>7</v>
      </c>
      <c r="H8" s="7" t="s">
        <v>8</v>
      </c>
      <c r="I8" s="7" t="s">
        <v>9</v>
      </c>
      <c r="J8" s="7" t="s">
        <v>10</v>
      </c>
      <c r="K8" s="7" t="s">
        <v>11</v>
      </c>
      <c r="L8" s="7" t="s">
        <v>12</v>
      </c>
    </row>
    <row r="9" spans="1:12" ht="18.75" x14ac:dyDescent="0.25">
      <c r="A9" s="7">
        <v>1</v>
      </c>
      <c r="B9" s="7" t="s">
        <v>13</v>
      </c>
      <c r="C9" s="8"/>
      <c r="D9" s="8"/>
      <c r="E9" s="8"/>
      <c r="F9" s="8"/>
      <c r="G9" s="8"/>
      <c r="H9" s="8"/>
      <c r="I9" s="8"/>
      <c r="J9" s="8"/>
      <c r="K9" s="8"/>
      <c r="L9" s="8"/>
    </row>
    <row r="10" spans="1:12" ht="131.25" x14ac:dyDescent="0.25">
      <c r="A10" s="8">
        <v>1.1000000000000001</v>
      </c>
      <c r="B10" s="35" t="s">
        <v>29</v>
      </c>
      <c r="C10" s="8" t="s">
        <v>32</v>
      </c>
      <c r="D10" s="11">
        <v>1</v>
      </c>
      <c r="E10" s="11">
        <f>53777</f>
        <v>53777</v>
      </c>
      <c r="F10" s="14">
        <v>0</v>
      </c>
      <c r="G10" s="14">
        <v>0</v>
      </c>
      <c r="H10" s="11">
        <v>1</v>
      </c>
      <c r="I10" s="11">
        <v>1</v>
      </c>
      <c r="J10" s="11">
        <f>D10*E10+F10+G10</f>
        <v>53777</v>
      </c>
      <c r="K10" s="11">
        <f>J10*H10*I10</f>
        <v>53777</v>
      </c>
      <c r="L10" s="11"/>
    </row>
    <row r="11" spans="1:12" ht="37.5" x14ac:dyDescent="0.25">
      <c r="A11" s="8"/>
      <c r="B11" s="36"/>
      <c r="C11" s="8" t="s">
        <v>34</v>
      </c>
      <c r="D11" s="10">
        <v>0.5</v>
      </c>
      <c r="E11" s="11">
        <f>53777</f>
        <v>53777</v>
      </c>
      <c r="F11" s="14">
        <v>0</v>
      </c>
      <c r="G11" s="14">
        <v>0</v>
      </c>
      <c r="H11" s="11">
        <v>1</v>
      </c>
      <c r="I11" s="11">
        <v>1</v>
      </c>
      <c r="J11" s="11">
        <f t="shared" ref="J11:J13" si="0">D11*E11+F11+G11</f>
        <v>26888.5</v>
      </c>
      <c r="K11" s="11">
        <f t="shared" ref="K11:K13" si="1">J11*H11*I11</f>
        <v>26888.5</v>
      </c>
      <c r="L11" s="11"/>
    </row>
    <row r="12" spans="1:12" ht="206.25" x14ac:dyDescent="0.25">
      <c r="A12" s="8"/>
      <c r="B12" s="35" t="s">
        <v>30</v>
      </c>
      <c r="C12" s="8" t="s">
        <v>33</v>
      </c>
      <c r="D12" s="11">
        <v>1</v>
      </c>
      <c r="E12" s="11">
        <f>53777</f>
        <v>53777</v>
      </c>
      <c r="F12" s="14">
        <v>0</v>
      </c>
      <c r="G12" s="14">
        <v>0</v>
      </c>
      <c r="H12" s="11">
        <v>1</v>
      </c>
      <c r="I12" s="11">
        <v>1</v>
      </c>
      <c r="J12" s="11">
        <f t="shared" si="0"/>
        <v>53777</v>
      </c>
      <c r="K12" s="11">
        <f t="shared" si="1"/>
        <v>53777</v>
      </c>
      <c r="L12" s="11"/>
    </row>
    <row r="13" spans="1:12" ht="37.5" x14ac:dyDescent="0.25">
      <c r="A13" s="8"/>
      <c r="B13" s="36"/>
      <c r="C13" s="8" t="s">
        <v>35</v>
      </c>
      <c r="D13" s="10">
        <v>0.5</v>
      </c>
      <c r="E13" s="11">
        <f>53777</f>
        <v>53777</v>
      </c>
      <c r="F13" s="14">
        <v>0</v>
      </c>
      <c r="G13" s="14">
        <v>0</v>
      </c>
      <c r="H13" s="11">
        <v>1</v>
      </c>
      <c r="I13" s="11">
        <v>1</v>
      </c>
      <c r="J13" s="11">
        <f t="shared" si="0"/>
        <v>26888.5</v>
      </c>
      <c r="K13" s="11">
        <f t="shared" si="1"/>
        <v>26888.5</v>
      </c>
      <c r="L13" s="11"/>
    </row>
    <row r="14" spans="1:12" ht="18.75" x14ac:dyDescent="0.25">
      <c r="A14" s="7">
        <v>2</v>
      </c>
      <c r="B14" s="7" t="s">
        <v>14</v>
      </c>
      <c r="C14" s="8" t="s">
        <v>15</v>
      </c>
      <c r="D14" s="11">
        <v>1</v>
      </c>
      <c r="E14" s="11">
        <f>53777</f>
        <v>53777</v>
      </c>
      <c r="F14" s="14">
        <v>0</v>
      </c>
      <c r="G14" s="14">
        <v>0</v>
      </c>
      <c r="H14" s="11">
        <v>1</v>
      </c>
      <c r="I14" s="11">
        <v>1</v>
      </c>
      <c r="J14" s="11">
        <f t="shared" ref="J14:J25" si="2">D14*E14+F14+G14</f>
        <v>53777</v>
      </c>
      <c r="K14" s="11">
        <f t="shared" ref="K14:K25" si="3">J14*H14*I14</f>
        <v>53777</v>
      </c>
      <c r="L14" s="11"/>
    </row>
    <row r="15" spans="1:12" ht="18.75" x14ac:dyDescent="0.25">
      <c r="A15" s="8"/>
      <c r="B15" s="8"/>
      <c r="C15" s="8" t="s">
        <v>16</v>
      </c>
      <c r="D15" s="11">
        <v>1</v>
      </c>
      <c r="E15" s="11">
        <f>53777</f>
        <v>53777</v>
      </c>
      <c r="F15" s="14">
        <v>0</v>
      </c>
      <c r="G15" s="14">
        <v>0</v>
      </c>
      <c r="H15" s="11">
        <v>1</v>
      </c>
      <c r="I15" s="11">
        <v>1</v>
      </c>
      <c r="J15" s="11">
        <f t="shared" si="2"/>
        <v>53777</v>
      </c>
      <c r="K15" s="11">
        <f t="shared" si="3"/>
        <v>53777</v>
      </c>
      <c r="L15" s="11"/>
    </row>
    <row r="16" spans="1:12" ht="18.75" x14ac:dyDescent="0.25">
      <c r="A16" s="8"/>
      <c r="B16" s="8"/>
      <c r="C16" s="8" t="s">
        <v>17</v>
      </c>
      <c r="D16" s="10">
        <v>0.5</v>
      </c>
      <c r="E16" s="11">
        <f>53777</f>
        <v>53777</v>
      </c>
      <c r="F16" s="14">
        <v>0</v>
      </c>
      <c r="G16" s="14">
        <v>0</v>
      </c>
      <c r="H16" s="11">
        <v>1</v>
      </c>
      <c r="I16" s="11">
        <v>1</v>
      </c>
      <c r="J16" s="11">
        <f t="shared" si="2"/>
        <v>26888.5</v>
      </c>
      <c r="K16" s="11">
        <f t="shared" si="3"/>
        <v>26888.5</v>
      </c>
      <c r="L16" s="11"/>
    </row>
    <row r="17" spans="1:12" ht="37.5" x14ac:dyDescent="0.25">
      <c r="A17" s="7">
        <v>3</v>
      </c>
      <c r="B17" s="7" t="s">
        <v>18</v>
      </c>
      <c r="C17" s="8"/>
      <c r="D17" s="11"/>
      <c r="E17" s="11">
        <f>53777</f>
        <v>53777</v>
      </c>
      <c r="F17" s="14">
        <v>0</v>
      </c>
      <c r="G17" s="14">
        <v>0</v>
      </c>
      <c r="H17" s="11">
        <v>1</v>
      </c>
      <c r="I17" s="11">
        <v>1</v>
      </c>
      <c r="J17" s="14">
        <f t="shared" si="2"/>
        <v>0</v>
      </c>
      <c r="K17" s="14">
        <f t="shared" si="3"/>
        <v>0</v>
      </c>
      <c r="L17" s="11"/>
    </row>
    <row r="18" spans="1:12" ht="18.75" x14ac:dyDescent="0.25">
      <c r="A18" s="8">
        <v>3.1</v>
      </c>
      <c r="B18" s="8" t="s">
        <v>19</v>
      </c>
      <c r="C18" s="8"/>
      <c r="D18" s="15">
        <v>0</v>
      </c>
      <c r="E18" s="11">
        <f>53777</f>
        <v>53777</v>
      </c>
      <c r="F18" s="14">
        <v>0</v>
      </c>
      <c r="G18" s="14">
        <v>0</v>
      </c>
      <c r="H18" s="11">
        <v>1</v>
      </c>
      <c r="I18" s="11">
        <v>1</v>
      </c>
      <c r="J18" s="14">
        <f t="shared" si="2"/>
        <v>0</v>
      </c>
      <c r="K18" s="14">
        <f t="shared" si="3"/>
        <v>0</v>
      </c>
      <c r="L18" s="11"/>
    </row>
    <row r="19" spans="1:12" ht="18.75" x14ac:dyDescent="0.25">
      <c r="A19" s="8">
        <v>3.2</v>
      </c>
      <c r="B19" s="8" t="s">
        <v>20</v>
      </c>
      <c r="C19" s="8"/>
      <c r="D19" s="15">
        <v>0</v>
      </c>
      <c r="E19" s="11">
        <f>53777</f>
        <v>53777</v>
      </c>
      <c r="F19" s="14">
        <v>0</v>
      </c>
      <c r="G19" s="14">
        <v>0</v>
      </c>
      <c r="H19" s="11">
        <v>1</v>
      </c>
      <c r="I19" s="11">
        <v>1</v>
      </c>
      <c r="J19" s="14">
        <f t="shared" si="2"/>
        <v>0</v>
      </c>
      <c r="K19" s="14">
        <f t="shared" si="3"/>
        <v>0</v>
      </c>
      <c r="L19" s="11"/>
    </row>
    <row r="20" spans="1:12" ht="18.75" x14ac:dyDescent="0.25">
      <c r="A20" s="8">
        <v>3.3</v>
      </c>
      <c r="B20" s="8" t="s">
        <v>21</v>
      </c>
      <c r="C20" s="8"/>
      <c r="D20" s="15">
        <v>0</v>
      </c>
      <c r="E20" s="11">
        <f>53777</f>
        <v>53777</v>
      </c>
      <c r="F20" s="14">
        <v>0</v>
      </c>
      <c r="G20" s="14">
        <v>0</v>
      </c>
      <c r="H20" s="11">
        <v>1</v>
      </c>
      <c r="I20" s="11">
        <v>1</v>
      </c>
      <c r="J20" s="14">
        <f t="shared" si="2"/>
        <v>0</v>
      </c>
      <c r="K20" s="14">
        <f t="shared" si="3"/>
        <v>0</v>
      </c>
      <c r="L20" s="11"/>
    </row>
    <row r="21" spans="1:12" ht="75" x14ac:dyDescent="0.25">
      <c r="A21" s="7">
        <v>4</v>
      </c>
      <c r="B21" s="7" t="s">
        <v>22</v>
      </c>
      <c r="C21" s="8"/>
      <c r="D21" s="15">
        <v>0</v>
      </c>
      <c r="E21" s="11">
        <f>53777</f>
        <v>53777</v>
      </c>
      <c r="F21" s="14">
        <v>0</v>
      </c>
      <c r="G21" s="14">
        <v>0</v>
      </c>
      <c r="H21" s="11">
        <v>1</v>
      </c>
      <c r="I21" s="11">
        <v>1</v>
      </c>
      <c r="J21" s="14">
        <f t="shared" si="2"/>
        <v>0</v>
      </c>
      <c r="K21" s="14">
        <f t="shared" si="3"/>
        <v>0</v>
      </c>
      <c r="L21" s="11"/>
    </row>
    <row r="22" spans="1:12" ht="37.5" x14ac:dyDescent="0.25">
      <c r="A22" s="7">
        <v>5</v>
      </c>
      <c r="B22" s="7" t="s">
        <v>36</v>
      </c>
      <c r="C22" s="8"/>
      <c r="D22" s="15">
        <v>0</v>
      </c>
      <c r="E22" s="11">
        <f>53777</f>
        <v>53777</v>
      </c>
      <c r="F22" s="14">
        <v>0</v>
      </c>
      <c r="G22" s="14">
        <v>0</v>
      </c>
      <c r="H22" s="11">
        <v>1</v>
      </c>
      <c r="I22" s="11">
        <v>1</v>
      </c>
      <c r="J22" s="14">
        <f t="shared" si="2"/>
        <v>0</v>
      </c>
      <c r="K22" s="14">
        <f t="shared" si="3"/>
        <v>0</v>
      </c>
      <c r="L22" s="11"/>
    </row>
    <row r="23" spans="1:12" ht="18.75" x14ac:dyDescent="0.25">
      <c r="A23" s="7">
        <v>6</v>
      </c>
      <c r="B23" s="7" t="s">
        <v>23</v>
      </c>
      <c r="C23" s="8" t="s">
        <v>15</v>
      </c>
      <c r="D23" s="11">
        <v>1</v>
      </c>
      <c r="E23" s="11">
        <f>53777</f>
        <v>53777</v>
      </c>
      <c r="F23" s="14">
        <v>0</v>
      </c>
      <c r="G23" s="14">
        <v>0</v>
      </c>
      <c r="H23" s="11">
        <v>1</v>
      </c>
      <c r="I23" s="11">
        <v>1</v>
      </c>
      <c r="J23" s="11">
        <f t="shared" si="2"/>
        <v>53777</v>
      </c>
      <c r="K23" s="11">
        <f t="shared" si="3"/>
        <v>53777</v>
      </c>
      <c r="L23" s="11"/>
    </row>
    <row r="24" spans="1:12" ht="18.75" x14ac:dyDescent="0.25">
      <c r="A24" s="8"/>
      <c r="B24" s="8"/>
      <c r="C24" s="8" t="s">
        <v>16</v>
      </c>
      <c r="D24" s="11">
        <v>1</v>
      </c>
      <c r="E24" s="11">
        <f>53777</f>
        <v>53777</v>
      </c>
      <c r="F24" s="14">
        <v>0</v>
      </c>
      <c r="G24" s="14">
        <v>0</v>
      </c>
      <c r="H24" s="11">
        <v>1</v>
      </c>
      <c r="I24" s="11">
        <v>1</v>
      </c>
      <c r="J24" s="11">
        <f t="shared" si="2"/>
        <v>53777</v>
      </c>
      <c r="K24" s="11">
        <f t="shared" si="3"/>
        <v>53777</v>
      </c>
      <c r="L24" s="11"/>
    </row>
    <row r="25" spans="1:12" ht="18.75" x14ac:dyDescent="0.25">
      <c r="A25" s="8"/>
      <c r="B25" s="8"/>
      <c r="C25" s="8" t="s">
        <v>17</v>
      </c>
      <c r="D25" s="10">
        <v>0.5</v>
      </c>
      <c r="E25" s="11">
        <f>53777</f>
        <v>53777</v>
      </c>
      <c r="F25" s="14">
        <v>0</v>
      </c>
      <c r="G25" s="14">
        <v>0</v>
      </c>
      <c r="H25" s="11">
        <v>1</v>
      </c>
      <c r="I25" s="11">
        <v>1</v>
      </c>
      <c r="J25" s="11">
        <f t="shared" si="2"/>
        <v>26888.5</v>
      </c>
      <c r="K25" s="11">
        <f t="shared" si="3"/>
        <v>26888.5</v>
      </c>
      <c r="L25" s="11"/>
    </row>
    <row r="26" spans="1:12" ht="18.75" x14ac:dyDescent="0.25">
      <c r="A26" s="8"/>
      <c r="B26" s="37" t="s">
        <v>24</v>
      </c>
      <c r="C26" s="37"/>
      <c r="D26" s="16">
        <f>SUM(D10:D25)</f>
        <v>8</v>
      </c>
      <c r="E26" s="13"/>
      <c r="F26" s="13">
        <f t="shared" ref="F26:K26" si="4">SUM(F10:F25)</f>
        <v>0</v>
      </c>
      <c r="G26" s="13">
        <f t="shared" si="4"/>
        <v>0</v>
      </c>
      <c r="H26" s="12">
        <f t="shared" si="4"/>
        <v>16</v>
      </c>
      <c r="I26" s="12">
        <f t="shared" si="4"/>
        <v>16</v>
      </c>
      <c r="J26" s="12">
        <f t="shared" si="4"/>
        <v>430216</v>
      </c>
      <c r="K26" s="12">
        <f t="shared" si="4"/>
        <v>430216</v>
      </c>
      <c r="L26" s="12"/>
    </row>
    <row r="27" spans="1:12" ht="18.75" x14ac:dyDescent="0.25">
      <c r="A27" s="8"/>
      <c r="B27" s="7"/>
      <c r="C27" s="7"/>
      <c r="D27" s="16"/>
      <c r="E27" s="13"/>
      <c r="F27" s="13"/>
      <c r="G27" s="13"/>
      <c r="H27" s="12"/>
      <c r="I27" s="12"/>
      <c r="J27" s="11">
        <f>J26-J15-J16-J24-J25</f>
        <v>268885</v>
      </c>
      <c r="K27" s="11">
        <f>K26-K15-K16-K24-K25</f>
        <v>268885</v>
      </c>
      <c r="L27" s="11" t="s">
        <v>15</v>
      </c>
    </row>
    <row r="28" spans="1:12" ht="18.75" x14ac:dyDescent="0.25">
      <c r="A28" s="8"/>
      <c r="B28" s="7"/>
      <c r="C28" s="7"/>
      <c r="D28" s="16"/>
      <c r="E28" s="13"/>
      <c r="F28" s="13"/>
      <c r="G28" s="13"/>
      <c r="H28" s="12"/>
      <c r="I28" s="12"/>
      <c r="J28" s="11">
        <f>J26-J14-J16-J23-J25</f>
        <v>268885</v>
      </c>
      <c r="K28" s="11">
        <f>K26-K14-K16-K23-K25</f>
        <v>268885</v>
      </c>
      <c r="L28" s="11" t="s">
        <v>16</v>
      </c>
    </row>
    <row r="29" spans="1:12" ht="18.75" x14ac:dyDescent="0.25">
      <c r="A29" s="8"/>
      <c r="B29" s="7"/>
      <c r="C29" s="7"/>
      <c r="D29" s="9"/>
      <c r="E29" s="9"/>
      <c r="F29" s="9"/>
      <c r="G29" s="9"/>
      <c r="H29" s="9"/>
      <c r="I29" s="9"/>
      <c r="J29" s="18">
        <f>J26-J14-J15-J23-J24</f>
        <v>215108</v>
      </c>
      <c r="K29" s="18">
        <f>K26-K14-K15-K23-K24</f>
        <v>215108</v>
      </c>
      <c r="L29" s="9" t="s">
        <v>17</v>
      </c>
    </row>
    <row r="30" spans="1:12" ht="18.75" x14ac:dyDescent="0.25">
      <c r="A30" s="8"/>
      <c r="B30" s="7"/>
      <c r="C30" s="7"/>
      <c r="D30" s="9"/>
      <c r="E30" s="9"/>
      <c r="F30" s="9"/>
      <c r="G30" s="9"/>
      <c r="H30" s="9"/>
      <c r="I30" s="9"/>
      <c r="J30" s="18"/>
      <c r="K30" s="18"/>
      <c r="L30" s="9"/>
    </row>
    <row r="31" spans="1:12" ht="335.25" customHeight="1" x14ac:dyDescent="0.25">
      <c r="A31" s="24" t="s">
        <v>63</v>
      </c>
      <c r="B31" s="24" t="s">
        <v>62</v>
      </c>
      <c r="C31" s="7"/>
      <c r="D31" s="9"/>
      <c r="E31" s="9"/>
      <c r="F31" s="9"/>
      <c r="G31" s="9"/>
      <c r="H31" s="9"/>
      <c r="I31" s="9"/>
      <c r="J31" s="18"/>
      <c r="K31" s="18"/>
      <c r="L31" s="9"/>
    </row>
    <row r="32" spans="1:12" ht="24" customHeight="1" x14ac:dyDescent="0.25">
      <c r="A32" s="25"/>
      <c r="B32" s="25"/>
      <c r="C32" s="26"/>
      <c r="D32" s="27"/>
      <c r="E32" s="27"/>
      <c r="F32" s="27"/>
      <c r="G32" s="27"/>
      <c r="H32" s="27"/>
      <c r="I32" s="27"/>
      <c r="J32" s="28"/>
      <c r="K32" s="28"/>
      <c r="L32" s="27"/>
    </row>
    <row r="33" spans="1:12" ht="38.25" customHeight="1" x14ac:dyDescent="0.25">
      <c r="A33" s="43" t="s">
        <v>68</v>
      </c>
      <c r="B33" s="43"/>
      <c r="C33" s="43"/>
      <c r="D33" s="43"/>
      <c r="E33" s="43"/>
      <c r="F33" s="43"/>
      <c r="G33" s="43"/>
      <c r="H33" s="43"/>
      <c r="I33" s="43"/>
      <c r="J33" s="43"/>
      <c r="K33" s="43"/>
      <c r="L33" s="43"/>
    </row>
    <row r="34" spans="1:12" ht="93.75" x14ac:dyDescent="0.25">
      <c r="A34" s="7" t="s">
        <v>1</v>
      </c>
      <c r="B34" s="7" t="s">
        <v>2</v>
      </c>
      <c r="C34" s="7" t="s">
        <v>3</v>
      </c>
      <c r="D34" s="7" t="s">
        <v>4</v>
      </c>
      <c r="E34" s="7" t="s">
        <v>5</v>
      </c>
      <c r="F34" s="7" t="s">
        <v>6</v>
      </c>
      <c r="G34" s="7" t="s">
        <v>7</v>
      </c>
      <c r="H34" s="7" t="s">
        <v>8</v>
      </c>
      <c r="I34" s="7" t="s">
        <v>9</v>
      </c>
      <c r="J34" s="7" t="s">
        <v>10</v>
      </c>
      <c r="K34" s="7" t="s">
        <v>11</v>
      </c>
      <c r="L34" s="7" t="s">
        <v>12</v>
      </c>
    </row>
    <row r="35" spans="1:12" ht="18.75" x14ac:dyDescent="0.25">
      <c r="A35" s="7">
        <v>1</v>
      </c>
      <c r="B35" s="7" t="s">
        <v>13</v>
      </c>
      <c r="C35" s="8"/>
      <c r="D35" s="8"/>
      <c r="E35" s="8"/>
      <c r="F35" s="8"/>
      <c r="G35" s="8"/>
      <c r="H35" s="8"/>
      <c r="I35" s="8"/>
      <c r="J35" s="8"/>
      <c r="K35" s="8"/>
      <c r="L35" s="8"/>
    </row>
    <row r="36" spans="1:12" ht="75" x14ac:dyDescent="0.25">
      <c r="A36" s="8">
        <v>1.1000000000000001</v>
      </c>
      <c r="B36" s="35" t="s">
        <v>70</v>
      </c>
      <c r="C36" s="8" t="s">
        <v>42</v>
      </c>
      <c r="D36" s="11">
        <v>2</v>
      </c>
      <c r="E36" s="11">
        <f>53777</f>
        <v>53777</v>
      </c>
      <c r="F36" s="14">
        <v>0</v>
      </c>
      <c r="G36" s="14">
        <v>0</v>
      </c>
      <c r="H36" s="11">
        <v>1</v>
      </c>
      <c r="I36" s="11">
        <v>1</v>
      </c>
      <c r="J36" s="11">
        <f>D36*E36+F36+G36</f>
        <v>107554</v>
      </c>
      <c r="K36" s="11">
        <f>J36*H36*I36</f>
        <v>107554</v>
      </c>
      <c r="L36" s="11"/>
    </row>
    <row r="37" spans="1:12" ht="84" customHeight="1" x14ac:dyDescent="0.25">
      <c r="A37" s="8"/>
      <c r="B37" s="36"/>
      <c r="C37" s="8" t="s">
        <v>34</v>
      </c>
      <c r="D37" s="10">
        <v>0.5</v>
      </c>
      <c r="E37" s="11">
        <f>53777</f>
        <v>53777</v>
      </c>
      <c r="F37" s="14">
        <v>0</v>
      </c>
      <c r="G37" s="14">
        <v>0</v>
      </c>
      <c r="H37" s="11">
        <v>1</v>
      </c>
      <c r="I37" s="11">
        <v>1</v>
      </c>
      <c r="J37" s="11">
        <f t="shared" ref="J37:J49" si="5">D37*E37+F37+G37</f>
        <v>26888.5</v>
      </c>
      <c r="K37" s="11">
        <f t="shared" ref="K37:K49" si="6">J37*H37*I37</f>
        <v>26888.5</v>
      </c>
      <c r="L37" s="11"/>
    </row>
    <row r="38" spans="1:12" ht="18.75" x14ac:dyDescent="0.25">
      <c r="A38" s="7">
        <v>2</v>
      </c>
      <c r="B38" s="7" t="s">
        <v>14</v>
      </c>
      <c r="C38" s="8" t="s">
        <v>15</v>
      </c>
      <c r="D38" s="11">
        <v>1</v>
      </c>
      <c r="E38" s="11">
        <f>53777</f>
        <v>53777</v>
      </c>
      <c r="F38" s="14">
        <v>0</v>
      </c>
      <c r="G38" s="14">
        <v>0</v>
      </c>
      <c r="H38" s="11">
        <v>1</v>
      </c>
      <c r="I38" s="11">
        <v>1</v>
      </c>
      <c r="J38" s="11">
        <f t="shared" si="5"/>
        <v>53777</v>
      </c>
      <c r="K38" s="11">
        <f t="shared" si="6"/>
        <v>53777</v>
      </c>
      <c r="L38" s="11"/>
    </row>
    <row r="39" spans="1:12" ht="18.75" x14ac:dyDescent="0.25">
      <c r="A39" s="8"/>
      <c r="B39" s="8"/>
      <c r="C39" s="8" t="s">
        <v>16</v>
      </c>
      <c r="D39" s="11">
        <v>1</v>
      </c>
      <c r="E39" s="11">
        <f>53777</f>
        <v>53777</v>
      </c>
      <c r="F39" s="14">
        <v>0</v>
      </c>
      <c r="G39" s="14">
        <v>0</v>
      </c>
      <c r="H39" s="11">
        <v>1</v>
      </c>
      <c r="I39" s="11">
        <v>1</v>
      </c>
      <c r="J39" s="11">
        <f t="shared" si="5"/>
        <v>53777</v>
      </c>
      <c r="K39" s="11">
        <f t="shared" si="6"/>
        <v>53777</v>
      </c>
      <c r="L39" s="11"/>
    </row>
    <row r="40" spans="1:12" ht="18.75" x14ac:dyDescent="0.25">
      <c r="A40" s="8"/>
      <c r="B40" s="8"/>
      <c r="C40" s="8" t="s">
        <v>17</v>
      </c>
      <c r="D40" s="10">
        <v>0.5</v>
      </c>
      <c r="E40" s="11">
        <f>53777</f>
        <v>53777</v>
      </c>
      <c r="F40" s="14">
        <v>0</v>
      </c>
      <c r="G40" s="14">
        <v>0</v>
      </c>
      <c r="H40" s="11">
        <v>1</v>
      </c>
      <c r="I40" s="11">
        <v>1</v>
      </c>
      <c r="J40" s="11">
        <f t="shared" si="5"/>
        <v>26888.5</v>
      </c>
      <c r="K40" s="11">
        <f t="shared" si="6"/>
        <v>26888.5</v>
      </c>
      <c r="L40" s="11"/>
    </row>
    <row r="41" spans="1:12" ht="37.5" x14ac:dyDescent="0.25">
      <c r="A41" s="7">
        <v>3</v>
      </c>
      <c r="B41" s="7" t="s">
        <v>18</v>
      </c>
      <c r="C41" s="8"/>
      <c r="D41" s="11"/>
      <c r="E41" s="11">
        <f>53777</f>
        <v>53777</v>
      </c>
      <c r="F41" s="14">
        <v>0</v>
      </c>
      <c r="G41" s="14">
        <v>0</v>
      </c>
      <c r="H41" s="11">
        <v>1</v>
      </c>
      <c r="I41" s="11">
        <v>1</v>
      </c>
      <c r="J41" s="14">
        <f t="shared" si="5"/>
        <v>0</v>
      </c>
      <c r="K41" s="14">
        <f t="shared" si="6"/>
        <v>0</v>
      </c>
      <c r="L41" s="11"/>
    </row>
    <row r="42" spans="1:12" ht="18.75" x14ac:dyDescent="0.25">
      <c r="A42" s="8">
        <v>3.1</v>
      </c>
      <c r="B42" s="8" t="s">
        <v>19</v>
      </c>
      <c r="C42" s="8"/>
      <c r="D42" s="15">
        <v>0</v>
      </c>
      <c r="E42" s="11">
        <f>53777</f>
        <v>53777</v>
      </c>
      <c r="F42" s="14">
        <v>0</v>
      </c>
      <c r="G42" s="14">
        <v>0</v>
      </c>
      <c r="H42" s="11">
        <v>1</v>
      </c>
      <c r="I42" s="11">
        <v>1</v>
      </c>
      <c r="J42" s="14">
        <f t="shared" si="5"/>
        <v>0</v>
      </c>
      <c r="K42" s="14">
        <f t="shared" si="6"/>
        <v>0</v>
      </c>
      <c r="L42" s="11"/>
    </row>
    <row r="43" spans="1:12" ht="18.75" x14ac:dyDescent="0.25">
      <c r="A43" s="8">
        <v>3.2</v>
      </c>
      <c r="B43" s="8" t="s">
        <v>20</v>
      </c>
      <c r="C43" s="8"/>
      <c r="D43" s="15">
        <v>0</v>
      </c>
      <c r="E43" s="11">
        <f>53777</f>
        <v>53777</v>
      </c>
      <c r="F43" s="14">
        <v>0</v>
      </c>
      <c r="G43" s="14">
        <v>0</v>
      </c>
      <c r="H43" s="11">
        <v>1</v>
      </c>
      <c r="I43" s="11">
        <v>1</v>
      </c>
      <c r="J43" s="14">
        <f t="shared" si="5"/>
        <v>0</v>
      </c>
      <c r="K43" s="14">
        <f t="shared" si="6"/>
        <v>0</v>
      </c>
      <c r="L43" s="11"/>
    </row>
    <row r="44" spans="1:12" ht="18.75" x14ac:dyDescent="0.25">
      <c r="A44" s="8">
        <v>3.3</v>
      </c>
      <c r="B44" s="8" t="s">
        <v>21</v>
      </c>
      <c r="C44" s="8"/>
      <c r="D44" s="15">
        <v>0</v>
      </c>
      <c r="E44" s="11">
        <f>53777</f>
        <v>53777</v>
      </c>
      <c r="F44" s="14">
        <v>0</v>
      </c>
      <c r="G44" s="14">
        <v>0</v>
      </c>
      <c r="H44" s="11">
        <v>1</v>
      </c>
      <c r="I44" s="11">
        <v>1</v>
      </c>
      <c r="J44" s="14">
        <f t="shared" si="5"/>
        <v>0</v>
      </c>
      <c r="K44" s="14">
        <f t="shared" si="6"/>
        <v>0</v>
      </c>
      <c r="L44" s="11"/>
    </row>
    <row r="45" spans="1:12" ht="75" x14ac:dyDescent="0.25">
      <c r="A45" s="7">
        <v>4</v>
      </c>
      <c r="B45" s="7" t="s">
        <v>22</v>
      </c>
      <c r="C45" s="8"/>
      <c r="D45" s="15">
        <v>0</v>
      </c>
      <c r="E45" s="11">
        <f>53777</f>
        <v>53777</v>
      </c>
      <c r="F45" s="14">
        <v>0</v>
      </c>
      <c r="G45" s="14">
        <v>0</v>
      </c>
      <c r="H45" s="11">
        <v>1</v>
      </c>
      <c r="I45" s="11">
        <v>1</v>
      </c>
      <c r="J45" s="14">
        <f t="shared" si="5"/>
        <v>0</v>
      </c>
      <c r="K45" s="14">
        <f t="shared" si="6"/>
        <v>0</v>
      </c>
      <c r="L45" s="11"/>
    </row>
    <row r="46" spans="1:12" ht="37.5" x14ac:dyDescent="0.25">
      <c r="A46" s="7">
        <v>5</v>
      </c>
      <c r="B46" s="7" t="s">
        <v>36</v>
      </c>
      <c r="C46" s="8"/>
      <c r="D46" s="15">
        <v>0</v>
      </c>
      <c r="E46" s="11">
        <f>53777</f>
        <v>53777</v>
      </c>
      <c r="F46" s="14">
        <v>0</v>
      </c>
      <c r="G46" s="14">
        <v>0</v>
      </c>
      <c r="H46" s="11">
        <v>1</v>
      </c>
      <c r="I46" s="11">
        <v>1</v>
      </c>
      <c r="J46" s="14">
        <f t="shared" si="5"/>
        <v>0</v>
      </c>
      <c r="K46" s="14">
        <f t="shared" si="6"/>
        <v>0</v>
      </c>
      <c r="L46" s="11"/>
    </row>
    <row r="47" spans="1:12" ht="18.75" x14ac:dyDescent="0.25">
      <c r="A47" s="7">
        <v>6</v>
      </c>
      <c r="B47" s="7" t="s">
        <v>23</v>
      </c>
      <c r="C47" s="8" t="s">
        <v>15</v>
      </c>
      <c r="D47" s="11">
        <v>1</v>
      </c>
      <c r="E47" s="11">
        <f>53777</f>
        <v>53777</v>
      </c>
      <c r="F47" s="14">
        <v>0</v>
      </c>
      <c r="G47" s="14">
        <v>0</v>
      </c>
      <c r="H47" s="11">
        <v>1</v>
      </c>
      <c r="I47" s="11">
        <v>1</v>
      </c>
      <c r="J47" s="11">
        <f t="shared" si="5"/>
        <v>53777</v>
      </c>
      <c r="K47" s="11">
        <f t="shared" si="6"/>
        <v>53777</v>
      </c>
      <c r="L47" s="11"/>
    </row>
    <row r="48" spans="1:12" ht="18.75" x14ac:dyDescent="0.25">
      <c r="A48" s="8"/>
      <c r="B48" s="8"/>
      <c r="C48" s="8" t="s">
        <v>16</v>
      </c>
      <c r="D48" s="11">
        <v>1</v>
      </c>
      <c r="E48" s="11">
        <f>53777</f>
        <v>53777</v>
      </c>
      <c r="F48" s="14">
        <v>0</v>
      </c>
      <c r="G48" s="14">
        <v>0</v>
      </c>
      <c r="H48" s="11">
        <v>1</v>
      </c>
      <c r="I48" s="11">
        <v>1</v>
      </c>
      <c r="J48" s="11">
        <f t="shared" si="5"/>
        <v>53777</v>
      </c>
      <c r="K48" s="11">
        <f t="shared" si="6"/>
        <v>53777</v>
      </c>
      <c r="L48" s="11"/>
    </row>
    <row r="49" spans="1:12" ht="18.75" x14ac:dyDescent="0.25">
      <c r="A49" s="8"/>
      <c r="B49" s="8"/>
      <c r="C49" s="8" t="s">
        <v>17</v>
      </c>
      <c r="D49" s="10">
        <v>0.5</v>
      </c>
      <c r="E49" s="11">
        <f>53777</f>
        <v>53777</v>
      </c>
      <c r="F49" s="14">
        <v>0</v>
      </c>
      <c r="G49" s="14">
        <v>0</v>
      </c>
      <c r="H49" s="11">
        <v>1</v>
      </c>
      <c r="I49" s="11">
        <v>1</v>
      </c>
      <c r="J49" s="11">
        <f t="shared" si="5"/>
        <v>26888.5</v>
      </c>
      <c r="K49" s="11">
        <f t="shared" si="6"/>
        <v>26888.5</v>
      </c>
      <c r="L49" s="11"/>
    </row>
    <row r="50" spans="1:12" ht="18.75" x14ac:dyDescent="0.25">
      <c r="A50" s="8"/>
      <c r="B50" s="37" t="s">
        <v>24</v>
      </c>
      <c r="C50" s="37"/>
      <c r="D50" s="16">
        <f>SUM(D36:D49)</f>
        <v>7.5</v>
      </c>
      <c r="E50" s="13"/>
      <c r="F50" s="13">
        <f t="shared" ref="F50:K50" si="7">SUM(F36:F49)</f>
        <v>0</v>
      </c>
      <c r="G50" s="13">
        <f t="shared" si="7"/>
        <v>0</v>
      </c>
      <c r="H50" s="12">
        <f t="shared" si="7"/>
        <v>14</v>
      </c>
      <c r="I50" s="12">
        <f t="shared" si="7"/>
        <v>14</v>
      </c>
      <c r="J50" s="12">
        <f t="shared" si="7"/>
        <v>403327.5</v>
      </c>
      <c r="K50" s="12">
        <f t="shared" si="7"/>
        <v>403327.5</v>
      </c>
      <c r="L50" s="12"/>
    </row>
    <row r="51" spans="1:12" ht="18.75" x14ac:dyDescent="0.25">
      <c r="A51" s="8"/>
      <c r="B51" s="7"/>
      <c r="C51" s="7"/>
      <c r="D51" s="16"/>
      <c r="E51" s="13"/>
      <c r="F51" s="13"/>
      <c r="G51" s="13"/>
      <c r="H51" s="12"/>
      <c r="I51" s="12"/>
      <c r="J51" s="11">
        <f>J50-J39-J40-J48-J49</f>
        <v>241996.5</v>
      </c>
      <c r="K51" s="11">
        <f>K50-K39-K40-K48-K49</f>
        <v>241996.5</v>
      </c>
      <c r="L51" s="11" t="s">
        <v>15</v>
      </c>
    </row>
    <row r="52" spans="1:12" ht="18.75" x14ac:dyDescent="0.25">
      <c r="A52" s="8"/>
      <c r="B52" s="7"/>
      <c r="C52" s="7"/>
      <c r="D52" s="16"/>
      <c r="E52" s="13"/>
      <c r="F52" s="13"/>
      <c r="G52" s="13"/>
      <c r="H52" s="12"/>
      <c r="I52" s="12"/>
      <c r="J52" s="11">
        <f>J50-J38-J40-J47-J49</f>
        <v>241996.5</v>
      </c>
      <c r="K52" s="11">
        <f>K50-K38-K40-K47-K49</f>
        <v>241996.5</v>
      </c>
      <c r="L52" s="11" t="s">
        <v>16</v>
      </c>
    </row>
    <row r="53" spans="1:12" ht="18.75" x14ac:dyDescent="0.25">
      <c r="A53" s="8"/>
      <c r="B53" s="7"/>
      <c r="C53" s="7"/>
      <c r="D53" s="9"/>
      <c r="E53" s="9"/>
      <c r="F53" s="9"/>
      <c r="G53" s="9"/>
      <c r="H53" s="9"/>
      <c r="I53" s="9"/>
      <c r="J53" s="18">
        <f>J50-J38-J39-J47-J48</f>
        <v>188219.5</v>
      </c>
      <c r="K53" s="18">
        <f>K50-K38-K39-K47-K48</f>
        <v>188219.5</v>
      </c>
      <c r="L53" s="9" t="s">
        <v>17</v>
      </c>
    </row>
    <row r="54" spans="1:12" ht="18.75" x14ac:dyDescent="0.25">
      <c r="A54" s="8"/>
      <c r="B54" s="7"/>
      <c r="C54" s="7"/>
      <c r="D54" s="9"/>
      <c r="E54" s="9"/>
      <c r="F54" s="9"/>
      <c r="G54" s="9"/>
      <c r="H54" s="9"/>
      <c r="I54" s="9"/>
      <c r="J54" s="18"/>
      <c r="K54" s="18"/>
      <c r="L54" s="9"/>
    </row>
    <row r="55" spans="1:12" ht="253.5" customHeight="1" x14ac:dyDescent="0.25">
      <c r="A55" s="24" t="s">
        <v>63</v>
      </c>
      <c r="B55" s="24" t="s">
        <v>62</v>
      </c>
      <c r="C55" s="7"/>
      <c r="D55" s="9"/>
      <c r="E55" s="9"/>
      <c r="F55" s="9"/>
      <c r="G55" s="9"/>
      <c r="H55" s="9"/>
      <c r="I55" s="9"/>
      <c r="J55" s="18"/>
      <c r="K55" s="18"/>
      <c r="L55" s="9"/>
    </row>
    <row r="56" spans="1:12" ht="18.75" x14ac:dyDescent="0.25">
      <c r="A56" s="8"/>
      <c r="B56" s="7"/>
      <c r="C56" s="7"/>
      <c r="D56" s="9"/>
      <c r="E56" s="9"/>
      <c r="F56" s="9"/>
      <c r="G56" s="9"/>
      <c r="H56" s="9"/>
      <c r="I56" s="9"/>
      <c r="J56" s="18"/>
      <c r="K56" s="18"/>
      <c r="L56" s="9"/>
    </row>
    <row r="57" spans="1:12" ht="18.75" x14ac:dyDescent="0.25">
      <c r="A57" s="43" t="s">
        <v>43</v>
      </c>
      <c r="B57" s="43"/>
      <c r="C57" s="43"/>
      <c r="D57" s="43"/>
      <c r="E57" s="43"/>
      <c r="F57" s="43"/>
      <c r="G57" s="43"/>
      <c r="H57" s="43"/>
      <c r="I57" s="43"/>
      <c r="J57" s="43"/>
      <c r="K57" s="43"/>
      <c r="L57" s="43"/>
    </row>
    <row r="58" spans="1:12" ht="93.75" x14ac:dyDescent="0.25">
      <c r="A58" s="7" t="s">
        <v>1</v>
      </c>
      <c r="B58" s="7" t="s">
        <v>2</v>
      </c>
      <c r="C58" s="7" t="s">
        <v>3</v>
      </c>
      <c r="D58" s="7" t="s">
        <v>4</v>
      </c>
      <c r="E58" s="7" t="s">
        <v>5</v>
      </c>
      <c r="F58" s="7" t="s">
        <v>6</v>
      </c>
      <c r="G58" s="7" t="s">
        <v>7</v>
      </c>
      <c r="H58" s="7" t="s">
        <v>8</v>
      </c>
      <c r="I58" s="7" t="s">
        <v>9</v>
      </c>
      <c r="J58" s="7" t="s">
        <v>10</v>
      </c>
      <c r="K58" s="7" t="s">
        <v>11</v>
      </c>
      <c r="L58" s="7" t="s">
        <v>12</v>
      </c>
    </row>
    <row r="59" spans="1:12" ht="18.75" x14ac:dyDescent="0.25">
      <c r="A59" s="7">
        <v>1</v>
      </c>
      <c r="B59" s="7" t="s">
        <v>13</v>
      </c>
      <c r="C59" s="8"/>
      <c r="D59" s="8"/>
      <c r="E59" s="8"/>
      <c r="F59" s="8"/>
      <c r="G59" s="8"/>
      <c r="H59" s="8"/>
      <c r="I59" s="8"/>
      <c r="J59" s="8"/>
      <c r="K59" s="8"/>
      <c r="L59" s="8"/>
    </row>
    <row r="60" spans="1:12" ht="143.25" customHeight="1" x14ac:dyDescent="0.25">
      <c r="A60" s="8">
        <v>1.1000000000000001</v>
      </c>
      <c r="B60" s="35" t="s">
        <v>44</v>
      </c>
      <c r="C60" s="8" t="s">
        <v>45</v>
      </c>
      <c r="D60" s="11">
        <v>1</v>
      </c>
      <c r="E60" s="11">
        <f>53777</f>
        <v>53777</v>
      </c>
      <c r="F60" s="14">
        <v>0</v>
      </c>
      <c r="G60" s="14">
        <v>0</v>
      </c>
      <c r="H60" s="11">
        <v>1</v>
      </c>
      <c r="I60" s="11">
        <v>1</v>
      </c>
      <c r="J60" s="11">
        <f>D60*E60+F60+G60</f>
        <v>53777</v>
      </c>
      <c r="K60" s="11">
        <f>J60*H60*I60</f>
        <v>53777</v>
      </c>
      <c r="L60" s="11"/>
    </row>
    <row r="61" spans="1:12" ht="37.5" x14ac:dyDescent="0.25">
      <c r="A61" s="8"/>
      <c r="B61" s="36"/>
      <c r="C61" s="8" t="s">
        <v>58</v>
      </c>
      <c r="D61" s="10">
        <v>0.5</v>
      </c>
      <c r="E61" s="11">
        <f>53777</f>
        <v>53777</v>
      </c>
      <c r="F61" s="14">
        <v>0</v>
      </c>
      <c r="G61" s="14">
        <v>0</v>
      </c>
      <c r="H61" s="11">
        <v>1</v>
      </c>
      <c r="I61" s="11">
        <v>1</v>
      </c>
      <c r="J61" s="11">
        <f t="shared" ref="J61:J75" si="8">D61*E61+F61+G61</f>
        <v>26888.5</v>
      </c>
      <c r="K61" s="11">
        <f t="shared" ref="K61:K75" si="9">J61*H61*I61</f>
        <v>26888.5</v>
      </c>
      <c r="L61" s="11"/>
    </row>
    <row r="62" spans="1:12" ht="225" x14ac:dyDescent="0.25">
      <c r="A62" s="8"/>
      <c r="B62" s="35" t="s">
        <v>46</v>
      </c>
      <c r="C62" s="8" t="s">
        <v>47</v>
      </c>
      <c r="D62" s="11">
        <v>1</v>
      </c>
      <c r="E62" s="11">
        <f>53777</f>
        <v>53777</v>
      </c>
      <c r="F62" s="14">
        <v>0</v>
      </c>
      <c r="G62" s="14">
        <v>0</v>
      </c>
      <c r="H62" s="11">
        <v>1</v>
      </c>
      <c r="I62" s="11">
        <v>1</v>
      </c>
      <c r="J62" s="11">
        <f t="shared" si="8"/>
        <v>53777</v>
      </c>
      <c r="K62" s="11">
        <f t="shared" si="9"/>
        <v>53777</v>
      </c>
      <c r="L62" s="11"/>
    </row>
    <row r="63" spans="1:12" ht="37.5" x14ac:dyDescent="0.25">
      <c r="A63" s="8"/>
      <c r="B63" s="36"/>
      <c r="C63" s="8" t="s">
        <v>35</v>
      </c>
      <c r="D63" s="10">
        <v>0.5</v>
      </c>
      <c r="E63" s="11">
        <f>53777</f>
        <v>53777</v>
      </c>
      <c r="F63" s="14">
        <v>0</v>
      </c>
      <c r="G63" s="14">
        <v>0</v>
      </c>
      <c r="H63" s="11">
        <v>1</v>
      </c>
      <c r="I63" s="11">
        <v>1</v>
      </c>
      <c r="J63" s="11">
        <f t="shared" si="8"/>
        <v>26888.5</v>
      </c>
      <c r="K63" s="11">
        <f t="shared" si="9"/>
        <v>26888.5</v>
      </c>
      <c r="L63" s="11"/>
    </row>
    <row r="64" spans="1:12" ht="18.75" x14ac:dyDescent="0.25">
      <c r="A64" s="7">
        <v>2</v>
      </c>
      <c r="B64" s="7" t="s">
        <v>14</v>
      </c>
      <c r="C64" s="8" t="s">
        <v>15</v>
      </c>
      <c r="D64" s="11">
        <v>1</v>
      </c>
      <c r="E64" s="11">
        <f>53777</f>
        <v>53777</v>
      </c>
      <c r="F64" s="14">
        <v>0</v>
      </c>
      <c r="G64" s="14">
        <v>0</v>
      </c>
      <c r="H64" s="11">
        <v>1</v>
      </c>
      <c r="I64" s="11">
        <v>1</v>
      </c>
      <c r="J64" s="11">
        <f t="shared" si="8"/>
        <v>53777</v>
      </c>
      <c r="K64" s="11">
        <f t="shared" si="9"/>
        <v>53777</v>
      </c>
      <c r="L64" s="11"/>
    </row>
    <row r="65" spans="1:12" ht="18.75" x14ac:dyDescent="0.25">
      <c r="A65" s="8"/>
      <c r="B65" s="8"/>
      <c r="C65" s="8" t="s">
        <v>16</v>
      </c>
      <c r="D65" s="11">
        <v>1</v>
      </c>
      <c r="E65" s="11">
        <f>53777</f>
        <v>53777</v>
      </c>
      <c r="F65" s="14">
        <v>0</v>
      </c>
      <c r="G65" s="14">
        <v>0</v>
      </c>
      <c r="H65" s="11">
        <v>1</v>
      </c>
      <c r="I65" s="11">
        <v>1</v>
      </c>
      <c r="J65" s="11">
        <f t="shared" si="8"/>
        <v>53777</v>
      </c>
      <c r="K65" s="11">
        <f t="shared" si="9"/>
        <v>53777</v>
      </c>
      <c r="L65" s="11"/>
    </row>
    <row r="66" spans="1:12" ht="18.75" x14ac:dyDescent="0.25">
      <c r="A66" s="8"/>
      <c r="B66" s="8"/>
      <c r="C66" s="8" t="s">
        <v>17</v>
      </c>
      <c r="D66" s="10">
        <v>0.5</v>
      </c>
      <c r="E66" s="11">
        <f>53777</f>
        <v>53777</v>
      </c>
      <c r="F66" s="14">
        <v>0</v>
      </c>
      <c r="G66" s="14">
        <v>0</v>
      </c>
      <c r="H66" s="11">
        <v>1</v>
      </c>
      <c r="I66" s="11">
        <v>1</v>
      </c>
      <c r="J66" s="11">
        <f t="shared" si="8"/>
        <v>26888.5</v>
      </c>
      <c r="K66" s="11">
        <f t="shared" si="9"/>
        <v>26888.5</v>
      </c>
      <c r="L66" s="11"/>
    </row>
    <row r="67" spans="1:12" ht="37.5" x14ac:dyDescent="0.25">
      <c r="A67" s="7">
        <v>3</v>
      </c>
      <c r="B67" s="7" t="s">
        <v>18</v>
      </c>
      <c r="C67" s="8"/>
      <c r="D67" s="11"/>
      <c r="E67" s="11">
        <f>53777</f>
        <v>53777</v>
      </c>
      <c r="F67" s="14">
        <v>0</v>
      </c>
      <c r="G67" s="14">
        <v>0</v>
      </c>
      <c r="H67" s="11">
        <v>1</v>
      </c>
      <c r="I67" s="11">
        <v>1</v>
      </c>
      <c r="J67" s="14">
        <f t="shared" si="8"/>
        <v>0</v>
      </c>
      <c r="K67" s="14">
        <f t="shared" si="9"/>
        <v>0</v>
      </c>
      <c r="L67" s="11"/>
    </row>
    <row r="68" spans="1:12" ht="18.75" x14ac:dyDescent="0.25">
      <c r="A68" s="8">
        <v>3.1</v>
      </c>
      <c r="B68" s="8" t="s">
        <v>19</v>
      </c>
      <c r="C68" s="8"/>
      <c r="D68" s="15">
        <v>0</v>
      </c>
      <c r="E68" s="11">
        <f>53777</f>
        <v>53777</v>
      </c>
      <c r="F68" s="14">
        <v>0</v>
      </c>
      <c r="G68" s="14">
        <v>0</v>
      </c>
      <c r="H68" s="11">
        <v>1</v>
      </c>
      <c r="I68" s="11">
        <v>1</v>
      </c>
      <c r="J68" s="14">
        <f t="shared" si="8"/>
        <v>0</v>
      </c>
      <c r="K68" s="14">
        <f t="shared" si="9"/>
        <v>0</v>
      </c>
      <c r="L68" s="11"/>
    </row>
    <row r="69" spans="1:12" ht="18.75" x14ac:dyDescent="0.25">
      <c r="A69" s="8">
        <v>3.2</v>
      </c>
      <c r="B69" s="8" t="s">
        <v>20</v>
      </c>
      <c r="C69" s="8"/>
      <c r="D69" s="15">
        <v>0</v>
      </c>
      <c r="E69" s="11">
        <f>53777</f>
        <v>53777</v>
      </c>
      <c r="F69" s="14">
        <v>0</v>
      </c>
      <c r="G69" s="14">
        <v>0</v>
      </c>
      <c r="H69" s="11">
        <v>1</v>
      </c>
      <c r="I69" s="11">
        <v>1</v>
      </c>
      <c r="J69" s="14">
        <f t="shared" si="8"/>
        <v>0</v>
      </c>
      <c r="K69" s="14">
        <f t="shared" si="9"/>
        <v>0</v>
      </c>
      <c r="L69" s="11"/>
    </row>
    <row r="70" spans="1:12" ht="18.75" x14ac:dyDescent="0.25">
      <c r="A70" s="8">
        <v>3.3</v>
      </c>
      <c r="B70" s="8" t="s">
        <v>21</v>
      </c>
      <c r="C70" s="8"/>
      <c r="D70" s="15">
        <v>0</v>
      </c>
      <c r="E70" s="11">
        <f>53777</f>
        <v>53777</v>
      </c>
      <c r="F70" s="14">
        <v>0</v>
      </c>
      <c r="G70" s="14">
        <v>0</v>
      </c>
      <c r="H70" s="11">
        <v>1</v>
      </c>
      <c r="I70" s="11">
        <v>1</v>
      </c>
      <c r="J70" s="14">
        <f t="shared" si="8"/>
        <v>0</v>
      </c>
      <c r="K70" s="14">
        <f t="shared" si="9"/>
        <v>0</v>
      </c>
      <c r="L70" s="11"/>
    </row>
    <row r="71" spans="1:12" ht="84.75" customHeight="1" x14ac:dyDescent="0.25">
      <c r="A71" s="7">
        <v>4</v>
      </c>
      <c r="B71" s="7" t="s">
        <v>22</v>
      </c>
      <c r="C71" s="8"/>
      <c r="D71" s="15">
        <v>0</v>
      </c>
      <c r="E71" s="11">
        <f>53777</f>
        <v>53777</v>
      </c>
      <c r="F71" s="14">
        <v>0</v>
      </c>
      <c r="G71" s="14">
        <v>0</v>
      </c>
      <c r="H71" s="11">
        <v>1</v>
      </c>
      <c r="I71" s="11">
        <v>1</v>
      </c>
      <c r="J71" s="14">
        <f t="shared" si="8"/>
        <v>0</v>
      </c>
      <c r="K71" s="14">
        <f t="shared" si="9"/>
        <v>0</v>
      </c>
      <c r="L71" s="11"/>
    </row>
    <row r="72" spans="1:12" ht="37.5" x14ac:dyDescent="0.25">
      <c r="A72" s="7">
        <v>5</v>
      </c>
      <c r="B72" s="7" t="s">
        <v>36</v>
      </c>
      <c r="C72" s="8"/>
      <c r="D72" s="15">
        <v>0</v>
      </c>
      <c r="E72" s="11">
        <f>53777</f>
        <v>53777</v>
      </c>
      <c r="F72" s="14">
        <v>0</v>
      </c>
      <c r="G72" s="14">
        <v>0</v>
      </c>
      <c r="H72" s="11">
        <v>1</v>
      </c>
      <c r="I72" s="11">
        <v>1</v>
      </c>
      <c r="J72" s="14">
        <f t="shared" si="8"/>
        <v>0</v>
      </c>
      <c r="K72" s="14">
        <f t="shared" si="9"/>
        <v>0</v>
      </c>
      <c r="L72" s="11"/>
    </row>
    <row r="73" spans="1:12" ht="18.75" x14ac:dyDescent="0.25">
      <c r="A73" s="7">
        <v>6</v>
      </c>
      <c r="B73" s="7" t="s">
        <v>23</v>
      </c>
      <c r="C73" s="8" t="s">
        <v>15</v>
      </c>
      <c r="D73" s="11">
        <v>1</v>
      </c>
      <c r="E73" s="11">
        <f>53777</f>
        <v>53777</v>
      </c>
      <c r="F73" s="14">
        <v>0</v>
      </c>
      <c r="G73" s="14">
        <v>0</v>
      </c>
      <c r="H73" s="11">
        <v>1</v>
      </c>
      <c r="I73" s="11">
        <v>1</v>
      </c>
      <c r="J73" s="11">
        <f t="shared" si="8"/>
        <v>53777</v>
      </c>
      <c r="K73" s="11">
        <f t="shared" si="9"/>
        <v>53777</v>
      </c>
      <c r="L73" s="11"/>
    </row>
    <row r="74" spans="1:12" ht="18.75" x14ac:dyDescent="0.25">
      <c r="A74" s="8"/>
      <c r="B74" s="8"/>
      <c r="C74" s="8" t="s">
        <v>16</v>
      </c>
      <c r="D74" s="11">
        <v>1</v>
      </c>
      <c r="E74" s="11">
        <f>53777</f>
        <v>53777</v>
      </c>
      <c r="F74" s="14">
        <v>0</v>
      </c>
      <c r="G74" s="14">
        <v>0</v>
      </c>
      <c r="H74" s="11">
        <v>1</v>
      </c>
      <c r="I74" s="11">
        <v>1</v>
      </c>
      <c r="J74" s="11">
        <f t="shared" si="8"/>
        <v>53777</v>
      </c>
      <c r="K74" s="11">
        <f t="shared" si="9"/>
        <v>53777</v>
      </c>
      <c r="L74" s="11"/>
    </row>
    <row r="75" spans="1:12" ht="18.75" x14ac:dyDescent="0.25">
      <c r="A75" s="8"/>
      <c r="B75" s="8"/>
      <c r="C75" s="8" t="s">
        <v>17</v>
      </c>
      <c r="D75" s="10">
        <v>0.5</v>
      </c>
      <c r="E75" s="11">
        <f>53777</f>
        <v>53777</v>
      </c>
      <c r="F75" s="14">
        <v>0</v>
      </c>
      <c r="G75" s="14">
        <v>0</v>
      </c>
      <c r="H75" s="11">
        <v>1</v>
      </c>
      <c r="I75" s="11">
        <v>1</v>
      </c>
      <c r="J75" s="11">
        <f t="shared" si="8"/>
        <v>26888.5</v>
      </c>
      <c r="K75" s="11">
        <f t="shared" si="9"/>
        <v>26888.5</v>
      </c>
      <c r="L75" s="11"/>
    </row>
    <row r="76" spans="1:12" ht="18.75" x14ac:dyDescent="0.25">
      <c r="A76" s="8"/>
      <c r="B76" s="37" t="s">
        <v>24</v>
      </c>
      <c r="C76" s="37"/>
      <c r="D76" s="16">
        <f>SUM(D60:D75)</f>
        <v>8</v>
      </c>
      <c r="E76" s="13"/>
      <c r="F76" s="13">
        <f t="shared" ref="F76" si="10">SUM(F60:F75)</f>
        <v>0</v>
      </c>
      <c r="G76" s="13">
        <f t="shared" ref="G76" si="11">SUM(G60:G75)</f>
        <v>0</v>
      </c>
      <c r="H76" s="12">
        <f t="shared" ref="H76" si="12">SUM(H60:H75)</f>
        <v>16</v>
      </c>
      <c r="I76" s="12">
        <f t="shared" ref="I76" si="13">SUM(I60:I75)</f>
        <v>16</v>
      </c>
      <c r="J76" s="12">
        <f t="shared" ref="J76" si="14">SUM(J60:J75)</f>
        <v>430216</v>
      </c>
      <c r="K76" s="12">
        <f t="shared" ref="K76" si="15">SUM(K60:K75)</f>
        <v>430216</v>
      </c>
      <c r="L76" s="12"/>
    </row>
    <row r="77" spans="1:12" ht="18.75" x14ac:dyDescent="0.25">
      <c r="A77" s="8"/>
      <c r="B77" s="7"/>
      <c r="C77" s="7"/>
      <c r="D77" s="16"/>
      <c r="E77" s="13"/>
      <c r="F77" s="13"/>
      <c r="G77" s="13"/>
      <c r="H77" s="12"/>
      <c r="I77" s="12"/>
      <c r="J77" s="11">
        <f>J76-J65-J66-J74-J75</f>
        <v>268885</v>
      </c>
      <c r="K77" s="11">
        <f>K76-K65-K66-K74-K75</f>
        <v>268885</v>
      </c>
      <c r="L77" s="11" t="s">
        <v>15</v>
      </c>
    </row>
    <row r="78" spans="1:12" ht="18.75" x14ac:dyDescent="0.25">
      <c r="A78" s="8"/>
      <c r="B78" s="7"/>
      <c r="C78" s="7"/>
      <c r="D78" s="16"/>
      <c r="E78" s="13"/>
      <c r="F78" s="13"/>
      <c r="G78" s="13"/>
      <c r="H78" s="12"/>
      <c r="I78" s="12"/>
      <c r="J78" s="11">
        <f>J76-J64-J66-J73-J75</f>
        <v>268885</v>
      </c>
      <c r="K78" s="11">
        <f>K76-K64-K66-K73-K75</f>
        <v>268885</v>
      </c>
      <c r="L78" s="11" t="s">
        <v>16</v>
      </c>
    </row>
    <row r="79" spans="1:12" ht="18.75" x14ac:dyDescent="0.25">
      <c r="A79" s="8"/>
      <c r="B79" s="7"/>
      <c r="C79" s="7"/>
      <c r="D79" s="9"/>
      <c r="E79" s="9"/>
      <c r="F79" s="9"/>
      <c r="G79" s="9"/>
      <c r="H79" s="9"/>
      <c r="I79" s="9"/>
      <c r="J79" s="18">
        <f>J76-J64-J65-J73-J74</f>
        <v>215108</v>
      </c>
      <c r="K79" s="18">
        <f>K76-K64-K65-K73-K74</f>
        <v>215108</v>
      </c>
      <c r="L79" s="9" t="s">
        <v>17</v>
      </c>
    </row>
    <row r="80" spans="1:12" ht="18.75" x14ac:dyDescent="0.25">
      <c r="A80" s="8"/>
      <c r="B80" s="7"/>
      <c r="C80" s="7"/>
      <c r="D80" s="9"/>
      <c r="E80" s="9"/>
      <c r="F80" s="9"/>
      <c r="G80" s="9"/>
      <c r="H80" s="9"/>
      <c r="I80" s="9"/>
      <c r="J80" s="18"/>
      <c r="K80" s="18"/>
      <c r="L80" s="9"/>
    </row>
    <row r="81" spans="1:12" ht="250.5" customHeight="1" x14ac:dyDescent="0.25">
      <c r="A81" s="24" t="s">
        <v>63</v>
      </c>
      <c r="B81" s="24" t="s">
        <v>62</v>
      </c>
      <c r="C81" s="7"/>
      <c r="D81" s="9"/>
      <c r="E81" s="9"/>
      <c r="F81" s="9"/>
      <c r="G81" s="9"/>
      <c r="H81" s="9"/>
      <c r="I81" s="9"/>
      <c r="J81" s="18"/>
      <c r="K81" s="18"/>
      <c r="L81" s="9"/>
    </row>
    <row r="82" spans="1:12" ht="18.75" x14ac:dyDescent="0.25">
      <c r="A82" s="8"/>
      <c r="B82" s="7"/>
      <c r="C82" s="7"/>
      <c r="D82" s="9"/>
      <c r="E82" s="9"/>
      <c r="F82" s="9"/>
      <c r="G82" s="9"/>
      <c r="H82" s="9"/>
      <c r="I82" s="9"/>
      <c r="J82" s="18"/>
      <c r="K82" s="18"/>
      <c r="L82" s="9"/>
    </row>
    <row r="83" spans="1:12" ht="31.5" customHeight="1" x14ac:dyDescent="0.25">
      <c r="A83" s="38" t="s">
        <v>51</v>
      </c>
      <c r="B83" s="39"/>
      <c r="C83" s="39"/>
      <c r="D83" s="39"/>
      <c r="E83" s="39"/>
      <c r="F83" s="39"/>
      <c r="G83" s="39"/>
      <c r="H83" s="39"/>
      <c r="I83" s="39"/>
      <c r="J83" s="39"/>
      <c r="K83" s="39"/>
      <c r="L83" s="40"/>
    </row>
    <row r="84" spans="1:12" ht="93.75" x14ac:dyDescent="0.25">
      <c r="A84" s="7" t="s">
        <v>1</v>
      </c>
      <c r="B84" s="7" t="s">
        <v>2</v>
      </c>
      <c r="C84" s="7" t="s">
        <v>3</v>
      </c>
      <c r="D84" s="7" t="s">
        <v>4</v>
      </c>
      <c r="E84" s="7" t="s">
        <v>5</v>
      </c>
      <c r="F84" s="7" t="s">
        <v>6</v>
      </c>
      <c r="G84" s="7" t="s">
        <v>7</v>
      </c>
      <c r="H84" s="7" t="s">
        <v>8</v>
      </c>
      <c r="I84" s="7" t="s">
        <v>9</v>
      </c>
      <c r="J84" s="7" t="s">
        <v>10</v>
      </c>
      <c r="K84" s="7" t="s">
        <v>11</v>
      </c>
      <c r="L84" s="7" t="s">
        <v>12</v>
      </c>
    </row>
    <row r="85" spans="1:12" ht="18.75" x14ac:dyDescent="0.25">
      <c r="A85" s="7">
        <v>1</v>
      </c>
      <c r="B85" s="7" t="s">
        <v>13</v>
      </c>
      <c r="C85" s="8"/>
      <c r="D85" s="8"/>
      <c r="E85" s="8"/>
      <c r="F85" s="8"/>
      <c r="G85" s="8"/>
      <c r="H85" s="8"/>
      <c r="I85" s="8"/>
      <c r="J85" s="8"/>
      <c r="K85" s="8"/>
      <c r="L85" s="8"/>
    </row>
    <row r="86" spans="1:12" ht="93.75" customHeight="1" x14ac:dyDescent="0.25">
      <c r="A86" s="8">
        <v>1.1000000000000001</v>
      </c>
      <c r="B86" s="35" t="s">
        <v>48</v>
      </c>
      <c r="C86" s="8" t="s">
        <v>49</v>
      </c>
      <c r="D86" s="11">
        <v>2</v>
      </c>
      <c r="E86" s="11">
        <f>53777</f>
        <v>53777</v>
      </c>
      <c r="F86" s="14">
        <v>0</v>
      </c>
      <c r="G86" s="14">
        <v>0</v>
      </c>
      <c r="H86" s="11">
        <v>1</v>
      </c>
      <c r="I86" s="11">
        <v>1</v>
      </c>
      <c r="J86" s="11">
        <f>D86*E86+F86+G86</f>
        <v>107554</v>
      </c>
      <c r="K86" s="11">
        <f>J86*H86*I86</f>
        <v>107554</v>
      </c>
      <c r="L86" s="11"/>
    </row>
    <row r="87" spans="1:12" ht="56.25" x14ac:dyDescent="0.25">
      <c r="A87" s="8"/>
      <c r="B87" s="36"/>
      <c r="C87" s="8" t="s">
        <v>50</v>
      </c>
      <c r="D87" s="10">
        <v>0.5</v>
      </c>
      <c r="E87" s="11">
        <f>53777</f>
        <v>53777</v>
      </c>
      <c r="F87" s="14">
        <v>0</v>
      </c>
      <c r="G87" s="14">
        <v>0</v>
      </c>
      <c r="H87" s="11">
        <v>1</v>
      </c>
      <c r="I87" s="11">
        <v>1</v>
      </c>
      <c r="J87" s="11">
        <f t="shared" ref="J87:J96" si="16">D87*E87+F87+G87</f>
        <v>26888.5</v>
      </c>
      <c r="K87" s="11">
        <f t="shared" ref="K87:K96" si="17">J87*H87*I87</f>
        <v>26888.5</v>
      </c>
      <c r="L87" s="11"/>
    </row>
    <row r="88" spans="1:12" ht="18.75" x14ac:dyDescent="0.25">
      <c r="A88" s="7">
        <v>2</v>
      </c>
      <c r="B88" s="7" t="s">
        <v>14</v>
      </c>
      <c r="C88" s="8" t="s">
        <v>15</v>
      </c>
      <c r="D88" s="11">
        <v>1</v>
      </c>
      <c r="E88" s="11">
        <f>53777</f>
        <v>53777</v>
      </c>
      <c r="F88" s="14">
        <v>0</v>
      </c>
      <c r="G88" s="14">
        <v>0</v>
      </c>
      <c r="H88" s="11">
        <v>1</v>
      </c>
      <c r="I88" s="11">
        <v>1</v>
      </c>
      <c r="J88" s="11">
        <f t="shared" si="16"/>
        <v>53777</v>
      </c>
      <c r="K88" s="11">
        <f t="shared" si="17"/>
        <v>53777</v>
      </c>
      <c r="L88" s="11"/>
    </row>
    <row r="89" spans="1:12" ht="18.75" x14ac:dyDescent="0.25">
      <c r="A89" s="8"/>
      <c r="B89" s="8"/>
      <c r="C89" s="8" t="s">
        <v>16</v>
      </c>
      <c r="D89" s="11">
        <v>1</v>
      </c>
      <c r="E89" s="11">
        <f>53777</f>
        <v>53777</v>
      </c>
      <c r="F89" s="14">
        <v>0</v>
      </c>
      <c r="G89" s="14">
        <v>0</v>
      </c>
      <c r="H89" s="11">
        <v>1</v>
      </c>
      <c r="I89" s="11">
        <v>1</v>
      </c>
      <c r="J89" s="11">
        <f t="shared" si="16"/>
        <v>53777</v>
      </c>
      <c r="K89" s="11">
        <f t="shared" si="17"/>
        <v>53777</v>
      </c>
      <c r="L89" s="11"/>
    </row>
    <row r="90" spans="1:12" ht="18.75" x14ac:dyDescent="0.25">
      <c r="A90" s="8"/>
      <c r="B90" s="8"/>
      <c r="C90" s="8" t="s">
        <v>17</v>
      </c>
      <c r="D90" s="10">
        <v>0.5</v>
      </c>
      <c r="E90" s="11">
        <f>53777</f>
        <v>53777</v>
      </c>
      <c r="F90" s="14">
        <v>0</v>
      </c>
      <c r="G90" s="14">
        <v>0</v>
      </c>
      <c r="H90" s="11">
        <v>1</v>
      </c>
      <c r="I90" s="11">
        <v>1</v>
      </c>
      <c r="J90" s="11">
        <f t="shared" si="16"/>
        <v>26888.5</v>
      </c>
      <c r="K90" s="11">
        <f t="shared" si="17"/>
        <v>26888.5</v>
      </c>
      <c r="L90" s="11"/>
    </row>
    <row r="91" spans="1:12" ht="56.25" customHeight="1" x14ac:dyDescent="0.25">
      <c r="A91" s="7">
        <v>3</v>
      </c>
      <c r="B91" s="7" t="s">
        <v>18</v>
      </c>
      <c r="C91" s="8"/>
      <c r="D91" s="11"/>
      <c r="E91" s="11">
        <f>53777</f>
        <v>53777</v>
      </c>
      <c r="F91" s="14">
        <v>0</v>
      </c>
      <c r="G91" s="14">
        <v>0</v>
      </c>
      <c r="H91" s="11">
        <v>1</v>
      </c>
      <c r="I91" s="11">
        <v>1</v>
      </c>
      <c r="J91" s="14">
        <f t="shared" si="16"/>
        <v>0</v>
      </c>
      <c r="K91" s="14">
        <f t="shared" si="17"/>
        <v>0</v>
      </c>
      <c r="L91" s="11"/>
    </row>
    <row r="92" spans="1:12" ht="18.75" x14ac:dyDescent="0.25">
      <c r="A92" s="8">
        <v>3.1</v>
      </c>
      <c r="B92" s="8" t="s">
        <v>19</v>
      </c>
      <c r="C92" s="8"/>
      <c r="D92" s="15">
        <v>0</v>
      </c>
      <c r="E92" s="11">
        <f>53777</f>
        <v>53777</v>
      </c>
      <c r="F92" s="14">
        <v>0</v>
      </c>
      <c r="G92" s="14">
        <v>0</v>
      </c>
      <c r="H92" s="11">
        <v>1</v>
      </c>
      <c r="I92" s="11">
        <v>1</v>
      </c>
      <c r="J92" s="14">
        <f t="shared" si="16"/>
        <v>0</v>
      </c>
      <c r="K92" s="14">
        <f t="shared" si="17"/>
        <v>0</v>
      </c>
      <c r="L92" s="11"/>
    </row>
    <row r="93" spans="1:12" ht="18.75" x14ac:dyDescent="0.25">
      <c r="A93" s="8">
        <v>3.2</v>
      </c>
      <c r="B93" s="8" t="s">
        <v>20</v>
      </c>
      <c r="C93" s="8"/>
      <c r="D93" s="15">
        <v>0</v>
      </c>
      <c r="E93" s="11">
        <f>53777</f>
        <v>53777</v>
      </c>
      <c r="F93" s="14">
        <v>0</v>
      </c>
      <c r="G93" s="14">
        <v>0</v>
      </c>
      <c r="H93" s="11">
        <v>1</v>
      </c>
      <c r="I93" s="11">
        <v>1</v>
      </c>
      <c r="J93" s="14">
        <f t="shared" si="16"/>
        <v>0</v>
      </c>
      <c r="K93" s="14">
        <f t="shared" si="17"/>
        <v>0</v>
      </c>
      <c r="L93" s="11"/>
    </row>
    <row r="94" spans="1:12" ht="18.75" x14ac:dyDescent="0.25">
      <c r="A94" s="8">
        <v>3.3</v>
      </c>
      <c r="B94" s="8" t="s">
        <v>21</v>
      </c>
      <c r="C94" s="8"/>
      <c r="D94" s="15">
        <v>0</v>
      </c>
      <c r="E94" s="11">
        <f>53777</f>
        <v>53777</v>
      </c>
      <c r="F94" s="14">
        <v>0</v>
      </c>
      <c r="G94" s="14">
        <v>0</v>
      </c>
      <c r="H94" s="11">
        <v>1</v>
      </c>
      <c r="I94" s="11">
        <v>1</v>
      </c>
      <c r="J94" s="14">
        <f t="shared" si="16"/>
        <v>0</v>
      </c>
      <c r="K94" s="14">
        <f t="shared" si="17"/>
        <v>0</v>
      </c>
      <c r="L94" s="11"/>
    </row>
    <row r="95" spans="1:12" ht="87" customHeight="1" x14ac:dyDescent="0.25">
      <c r="A95" s="7">
        <v>4</v>
      </c>
      <c r="B95" s="7" t="s">
        <v>22</v>
      </c>
      <c r="C95" s="8"/>
      <c r="D95" s="15">
        <v>0</v>
      </c>
      <c r="E95" s="11">
        <f>53777</f>
        <v>53777</v>
      </c>
      <c r="F95" s="14">
        <v>0</v>
      </c>
      <c r="G95" s="14">
        <v>0</v>
      </c>
      <c r="H95" s="11">
        <v>1</v>
      </c>
      <c r="I95" s="11">
        <v>1</v>
      </c>
      <c r="J95" s="14">
        <f t="shared" si="16"/>
        <v>0</v>
      </c>
      <c r="K95" s="14">
        <f t="shared" si="17"/>
        <v>0</v>
      </c>
      <c r="L95" s="11"/>
    </row>
    <row r="96" spans="1:12" ht="37.5" customHeight="1" x14ac:dyDescent="0.25">
      <c r="A96" s="7">
        <v>5</v>
      </c>
      <c r="B96" s="7" t="s">
        <v>36</v>
      </c>
      <c r="C96" s="8"/>
      <c r="D96" s="15">
        <v>0</v>
      </c>
      <c r="E96" s="11">
        <f>53777</f>
        <v>53777</v>
      </c>
      <c r="F96" s="14">
        <v>0</v>
      </c>
      <c r="G96" s="14">
        <v>0</v>
      </c>
      <c r="H96" s="14">
        <v>0</v>
      </c>
      <c r="I96" s="14">
        <v>0</v>
      </c>
      <c r="J96" s="14">
        <f t="shared" si="16"/>
        <v>0</v>
      </c>
      <c r="K96" s="14">
        <f t="shared" si="17"/>
        <v>0</v>
      </c>
      <c r="L96" s="11"/>
    </row>
    <row r="97" spans="1:12" ht="37.5" customHeight="1" x14ac:dyDescent="0.25">
      <c r="A97" s="7">
        <v>6</v>
      </c>
      <c r="B97" s="7" t="s">
        <v>23</v>
      </c>
      <c r="C97" s="8" t="s">
        <v>15</v>
      </c>
      <c r="D97" s="11">
        <v>1</v>
      </c>
      <c r="E97" s="11">
        <f>53777</f>
        <v>53777</v>
      </c>
      <c r="F97" s="14">
        <v>0</v>
      </c>
      <c r="G97" s="14">
        <v>0</v>
      </c>
      <c r="H97" s="11">
        <v>1</v>
      </c>
      <c r="I97" s="11">
        <v>1</v>
      </c>
      <c r="J97" s="11">
        <f>D97*E97+F97+G97</f>
        <v>53777</v>
      </c>
      <c r="K97" s="11">
        <f>J97*H97*I97</f>
        <v>53777</v>
      </c>
      <c r="L97" s="11"/>
    </row>
    <row r="98" spans="1:12" ht="18.75" x14ac:dyDescent="0.25">
      <c r="A98" s="8"/>
      <c r="B98" s="8"/>
      <c r="C98" s="8" t="s">
        <v>25</v>
      </c>
      <c r="D98" s="11">
        <v>1</v>
      </c>
      <c r="E98" s="11">
        <f>53777</f>
        <v>53777</v>
      </c>
      <c r="F98" s="14">
        <v>0</v>
      </c>
      <c r="G98" s="14">
        <v>0</v>
      </c>
      <c r="H98" s="11">
        <v>1</v>
      </c>
      <c r="I98" s="11">
        <v>1</v>
      </c>
      <c r="J98" s="11">
        <f>D98*E98+F98+G98</f>
        <v>53777</v>
      </c>
      <c r="K98" s="11">
        <f>J98*H98*I98</f>
        <v>53777</v>
      </c>
      <c r="L98" s="11"/>
    </row>
    <row r="99" spans="1:12" ht="18.75" x14ac:dyDescent="0.25">
      <c r="A99" s="8"/>
      <c r="B99" s="8"/>
      <c r="C99" s="8" t="s">
        <v>17</v>
      </c>
      <c r="D99" s="10">
        <v>0.5</v>
      </c>
      <c r="E99" s="11">
        <f>53777</f>
        <v>53777</v>
      </c>
      <c r="F99" s="14">
        <v>0</v>
      </c>
      <c r="G99" s="14">
        <v>0</v>
      </c>
      <c r="H99" s="11">
        <v>1</v>
      </c>
      <c r="I99" s="11">
        <v>1</v>
      </c>
      <c r="J99" s="11">
        <f>D99*E99+F99+G99</f>
        <v>26888.5</v>
      </c>
      <c r="K99" s="11">
        <f>J99*H99*I99</f>
        <v>26888.5</v>
      </c>
      <c r="L99" s="11"/>
    </row>
    <row r="100" spans="1:12" ht="18.75" x14ac:dyDescent="0.25">
      <c r="A100" s="8"/>
      <c r="B100" s="37" t="s">
        <v>24</v>
      </c>
      <c r="C100" s="37"/>
      <c r="D100" s="16">
        <f>SUM(D86:D99)</f>
        <v>7.5</v>
      </c>
      <c r="E100" s="13"/>
      <c r="F100" s="13">
        <f t="shared" ref="F100:K100" si="18">SUM(F86:F99)</f>
        <v>0</v>
      </c>
      <c r="G100" s="13">
        <f t="shared" si="18"/>
        <v>0</v>
      </c>
      <c r="H100" s="12">
        <f t="shared" si="18"/>
        <v>13</v>
      </c>
      <c r="I100" s="12">
        <f t="shared" si="18"/>
        <v>13</v>
      </c>
      <c r="J100" s="12">
        <f t="shared" si="18"/>
        <v>403327.5</v>
      </c>
      <c r="K100" s="12">
        <f t="shared" si="18"/>
        <v>403327.5</v>
      </c>
      <c r="L100" s="12"/>
    </row>
    <row r="101" spans="1:12" ht="18.75" x14ac:dyDescent="0.25">
      <c r="A101" s="3"/>
      <c r="B101" s="2"/>
      <c r="C101" s="2"/>
      <c r="D101" s="16"/>
      <c r="E101" s="13"/>
      <c r="F101" s="13"/>
      <c r="G101" s="13"/>
      <c r="H101" s="12"/>
      <c r="I101" s="12"/>
      <c r="J101" s="11">
        <f>J100-J89-J90-J98-J99</f>
        <v>241996.5</v>
      </c>
      <c r="K101" s="11">
        <f>K100-K89-K90-K98-K99</f>
        <v>241996.5</v>
      </c>
      <c r="L101" s="11" t="s">
        <v>15</v>
      </c>
    </row>
    <row r="102" spans="1:12" ht="18.75" x14ac:dyDescent="0.25">
      <c r="A102" s="3"/>
      <c r="B102" s="2"/>
      <c r="C102" s="2"/>
      <c r="D102" s="16"/>
      <c r="E102" s="13"/>
      <c r="F102" s="13"/>
      <c r="G102" s="13"/>
      <c r="H102" s="12"/>
      <c r="I102" s="12"/>
      <c r="J102" s="11">
        <f>J100-J88-J90-J97-J99</f>
        <v>241996.5</v>
      </c>
      <c r="K102" s="11">
        <f>K100-K88-K90-K97-K99</f>
        <v>241996.5</v>
      </c>
      <c r="L102" s="11" t="s">
        <v>16</v>
      </c>
    </row>
    <row r="103" spans="1:12" ht="18.75" x14ac:dyDescent="0.25">
      <c r="A103" s="3"/>
      <c r="B103" s="2"/>
      <c r="C103" s="2"/>
      <c r="D103" s="9"/>
      <c r="E103" s="9"/>
      <c r="F103" s="9"/>
      <c r="G103" s="9"/>
      <c r="H103" s="9"/>
      <c r="I103" s="9"/>
      <c r="J103" s="18">
        <f>J100-J88-J89-J97-J98</f>
        <v>188219.5</v>
      </c>
      <c r="K103" s="18">
        <f>K100-K88-K89-K97-K98</f>
        <v>188219.5</v>
      </c>
      <c r="L103" s="9" t="s">
        <v>17</v>
      </c>
    </row>
    <row r="104" spans="1:12" ht="18.75" x14ac:dyDescent="0.25">
      <c r="A104" s="34"/>
      <c r="B104" s="2"/>
      <c r="C104" s="2"/>
      <c r="D104" s="19"/>
      <c r="E104" s="19"/>
      <c r="F104" s="19"/>
      <c r="G104" s="19"/>
      <c r="H104" s="19"/>
      <c r="I104" s="19"/>
      <c r="J104" s="20"/>
      <c r="K104" s="20"/>
      <c r="L104" s="21"/>
    </row>
    <row r="105" spans="1:12" ht="282" customHeight="1" x14ac:dyDescent="0.25">
      <c r="A105" s="24" t="s">
        <v>63</v>
      </c>
      <c r="B105" s="24" t="s">
        <v>62</v>
      </c>
      <c r="C105" s="33"/>
      <c r="D105" s="9"/>
      <c r="E105" s="9"/>
      <c r="F105" s="9"/>
      <c r="G105" s="9"/>
      <c r="H105" s="9"/>
      <c r="I105" s="9"/>
      <c r="J105" s="18"/>
      <c r="K105" s="18"/>
      <c r="L105" s="9"/>
    </row>
    <row r="106" spans="1:12" ht="18.75" x14ac:dyDescent="0.25">
      <c r="A106" s="34"/>
      <c r="B106" s="2"/>
      <c r="C106" s="2"/>
      <c r="D106" s="19"/>
      <c r="E106" s="19"/>
      <c r="F106" s="19"/>
      <c r="G106" s="19"/>
      <c r="H106" s="19"/>
      <c r="I106" s="19"/>
      <c r="J106" s="20"/>
      <c r="K106" s="20"/>
      <c r="L106" s="21"/>
    </row>
    <row r="107" spans="1:12" ht="18.75" x14ac:dyDescent="0.25">
      <c r="A107" s="3"/>
      <c r="B107" s="2"/>
      <c r="C107" s="2"/>
      <c r="D107" s="19"/>
      <c r="E107" s="19"/>
      <c r="F107" s="19"/>
      <c r="G107" s="19"/>
      <c r="H107" s="19"/>
      <c r="I107" s="19"/>
      <c r="J107" s="20"/>
      <c r="K107" s="20"/>
      <c r="L107" s="21"/>
    </row>
    <row r="108" spans="1:12" ht="48" customHeight="1" x14ac:dyDescent="0.25">
      <c r="A108" s="38" t="s">
        <v>52</v>
      </c>
      <c r="B108" s="39"/>
      <c r="C108" s="39"/>
      <c r="D108" s="39"/>
      <c r="E108" s="39"/>
      <c r="F108" s="39"/>
      <c r="G108" s="39"/>
      <c r="H108" s="39"/>
      <c r="I108" s="39"/>
      <c r="J108" s="39"/>
      <c r="K108" s="39"/>
      <c r="L108" s="40"/>
    </row>
    <row r="109" spans="1:12" ht="93.75" x14ac:dyDescent="0.25">
      <c r="A109" s="7" t="s">
        <v>1</v>
      </c>
      <c r="B109" s="7" t="s">
        <v>2</v>
      </c>
      <c r="C109" s="7" t="s">
        <v>3</v>
      </c>
      <c r="D109" s="7" t="s">
        <v>4</v>
      </c>
      <c r="E109" s="7" t="s">
        <v>5</v>
      </c>
      <c r="F109" s="7" t="s">
        <v>6</v>
      </c>
      <c r="G109" s="7" t="s">
        <v>7</v>
      </c>
      <c r="H109" s="7" t="s">
        <v>8</v>
      </c>
      <c r="I109" s="7" t="s">
        <v>9</v>
      </c>
      <c r="J109" s="7" t="s">
        <v>10</v>
      </c>
      <c r="K109" s="7" t="s">
        <v>11</v>
      </c>
      <c r="L109" s="7" t="s">
        <v>12</v>
      </c>
    </row>
    <row r="110" spans="1:12" ht="18.75" x14ac:dyDescent="0.25">
      <c r="A110" s="7">
        <v>1</v>
      </c>
      <c r="B110" s="7" t="s">
        <v>13</v>
      </c>
      <c r="C110" s="8"/>
      <c r="D110" s="8"/>
      <c r="E110" s="8"/>
      <c r="F110" s="8"/>
      <c r="G110" s="8"/>
      <c r="H110" s="8"/>
      <c r="I110" s="8"/>
      <c r="J110" s="8"/>
      <c r="K110" s="8"/>
      <c r="L110" s="8"/>
    </row>
    <row r="111" spans="1:12" ht="206.25" x14ac:dyDescent="0.25">
      <c r="A111" s="8">
        <v>1.1000000000000001</v>
      </c>
      <c r="B111" s="41" t="s">
        <v>53</v>
      </c>
      <c r="C111" s="8" t="s">
        <v>67</v>
      </c>
      <c r="D111" s="11">
        <v>2</v>
      </c>
      <c r="E111" s="11">
        <f>53777</f>
        <v>53777</v>
      </c>
      <c r="F111" s="14">
        <v>0</v>
      </c>
      <c r="G111" s="14">
        <v>0</v>
      </c>
      <c r="H111" s="11">
        <v>1</v>
      </c>
      <c r="I111" s="11">
        <v>1</v>
      </c>
      <c r="J111" s="11">
        <f>D111*E111+F111+G111</f>
        <v>107554</v>
      </c>
      <c r="K111" s="11">
        <f>J111*H111*I111</f>
        <v>107554</v>
      </c>
      <c r="L111" s="11"/>
    </row>
    <row r="112" spans="1:12" ht="37.5" x14ac:dyDescent="0.25">
      <c r="A112" s="8"/>
      <c r="B112" s="42"/>
      <c r="C112" s="8" t="s">
        <v>57</v>
      </c>
      <c r="D112" s="10">
        <v>0.5</v>
      </c>
      <c r="E112" s="11">
        <f>53777</f>
        <v>53777</v>
      </c>
      <c r="F112" s="14">
        <v>0</v>
      </c>
      <c r="G112" s="14">
        <v>0</v>
      </c>
      <c r="H112" s="11">
        <v>1</v>
      </c>
      <c r="I112" s="11">
        <v>1</v>
      </c>
      <c r="J112" s="11">
        <f t="shared" ref="J112:J124" si="19">D112*E112+F112+G112</f>
        <v>26888.5</v>
      </c>
      <c r="K112" s="11">
        <f t="shared" ref="K112:K125" si="20">J112*H112*I112</f>
        <v>26888.5</v>
      </c>
      <c r="L112" s="11"/>
    </row>
    <row r="113" spans="1:12" ht="208.5" customHeight="1" x14ac:dyDescent="0.25">
      <c r="A113" s="8"/>
      <c r="B113" s="29" t="s">
        <v>54</v>
      </c>
      <c r="C113" s="8" t="s">
        <v>66</v>
      </c>
      <c r="D113" s="14">
        <v>1</v>
      </c>
      <c r="E113" s="11">
        <f>53777</f>
        <v>53777</v>
      </c>
      <c r="F113" s="14">
        <v>0</v>
      </c>
      <c r="G113" s="14">
        <v>0</v>
      </c>
      <c r="H113" s="11">
        <v>1</v>
      </c>
      <c r="I113" s="11">
        <v>1</v>
      </c>
      <c r="J113" s="14">
        <f t="shared" ref="J113:J116" si="21">D113*E113+F113+G113</f>
        <v>53777</v>
      </c>
      <c r="K113" s="14">
        <f t="shared" ref="K113:K116" si="22">J113*H113*I113</f>
        <v>53777</v>
      </c>
      <c r="L113" s="11"/>
    </row>
    <row r="114" spans="1:12" ht="212.25" customHeight="1" x14ac:dyDescent="0.25">
      <c r="A114" s="8"/>
      <c r="B114" s="30" t="s">
        <v>55</v>
      </c>
      <c r="C114" s="8" t="s">
        <v>64</v>
      </c>
      <c r="D114" s="14">
        <v>1</v>
      </c>
      <c r="E114" s="11">
        <f>53777</f>
        <v>53777</v>
      </c>
      <c r="F114" s="14">
        <v>0</v>
      </c>
      <c r="G114" s="14">
        <v>0</v>
      </c>
      <c r="H114" s="11">
        <v>1</v>
      </c>
      <c r="I114" s="11">
        <v>1</v>
      </c>
      <c r="J114" s="14">
        <f t="shared" si="21"/>
        <v>53777</v>
      </c>
      <c r="K114" s="14">
        <f t="shared" si="22"/>
        <v>53777</v>
      </c>
      <c r="L114" s="11"/>
    </row>
    <row r="115" spans="1:12" ht="210.75" customHeight="1" x14ac:dyDescent="0.25">
      <c r="A115" s="8"/>
      <c r="B115" s="31" t="s">
        <v>56</v>
      </c>
      <c r="C115" s="8" t="s">
        <v>66</v>
      </c>
      <c r="D115" s="14">
        <v>1</v>
      </c>
      <c r="E115" s="11">
        <f>53777</f>
        <v>53777</v>
      </c>
      <c r="F115" s="14">
        <v>0</v>
      </c>
      <c r="G115" s="14">
        <v>0</v>
      </c>
      <c r="H115" s="11">
        <v>1</v>
      </c>
      <c r="I115" s="11">
        <v>1</v>
      </c>
      <c r="J115" s="14">
        <f t="shared" si="21"/>
        <v>53777</v>
      </c>
      <c r="K115" s="14">
        <f t="shared" si="22"/>
        <v>53777</v>
      </c>
      <c r="L115" s="11"/>
    </row>
    <row r="116" spans="1:12" ht="297.75" customHeight="1" x14ac:dyDescent="0.3">
      <c r="A116" s="8"/>
      <c r="B116" s="22" t="s">
        <v>59</v>
      </c>
      <c r="C116" s="8" t="s">
        <v>65</v>
      </c>
      <c r="D116" s="14">
        <v>0</v>
      </c>
      <c r="E116" s="11">
        <f>53777</f>
        <v>53777</v>
      </c>
      <c r="F116" s="14">
        <v>0</v>
      </c>
      <c r="G116" s="14">
        <v>0</v>
      </c>
      <c r="H116" s="11">
        <v>1</v>
      </c>
      <c r="I116" s="11">
        <v>1</v>
      </c>
      <c r="J116" s="14">
        <f t="shared" si="21"/>
        <v>0</v>
      </c>
      <c r="K116" s="14">
        <f t="shared" si="22"/>
        <v>0</v>
      </c>
      <c r="L116" s="11"/>
    </row>
    <row r="117" spans="1:12" ht="18.75" x14ac:dyDescent="0.25">
      <c r="A117" s="7">
        <v>2</v>
      </c>
      <c r="B117" s="7" t="s">
        <v>14</v>
      </c>
      <c r="C117" s="8" t="s">
        <v>15</v>
      </c>
      <c r="D117" s="11">
        <v>1</v>
      </c>
      <c r="E117" s="11">
        <f>53777</f>
        <v>53777</v>
      </c>
      <c r="F117" s="14">
        <v>0</v>
      </c>
      <c r="G117" s="14">
        <v>0</v>
      </c>
      <c r="H117" s="11">
        <v>1</v>
      </c>
      <c r="I117" s="11">
        <v>1</v>
      </c>
      <c r="J117" s="11">
        <f t="shared" si="19"/>
        <v>53777</v>
      </c>
      <c r="K117" s="11">
        <f t="shared" si="20"/>
        <v>53777</v>
      </c>
      <c r="L117" s="11"/>
    </row>
    <row r="118" spans="1:12" ht="18.75" x14ac:dyDescent="0.25">
      <c r="A118" s="8"/>
      <c r="B118" s="8"/>
      <c r="C118" s="8" t="s">
        <v>16</v>
      </c>
      <c r="D118" s="11">
        <v>1</v>
      </c>
      <c r="E118" s="11">
        <f>53777</f>
        <v>53777</v>
      </c>
      <c r="F118" s="14">
        <v>0</v>
      </c>
      <c r="G118" s="14">
        <v>0</v>
      </c>
      <c r="H118" s="11">
        <v>1</v>
      </c>
      <c r="I118" s="11">
        <v>1</v>
      </c>
      <c r="J118" s="11">
        <f t="shared" si="19"/>
        <v>53777</v>
      </c>
      <c r="K118" s="11">
        <f t="shared" si="20"/>
        <v>53777</v>
      </c>
      <c r="L118" s="11"/>
    </row>
    <row r="119" spans="1:12" ht="18.75" x14ac:dyDescent="0.25">
      <c r="A119" s="8"/>
      <c r="B119" s="8"/>
      <c r="C119" s="8" t="s">
        <v>17</v>
      </c>
      <c r="D119" s="10">
        <v>0.5</v>
      </c>
      <c r="E119" s="11">
        <f>53777</f>
        <v>53777</v>
      </c>
      <c r="F119" s="14">
        <v>0</v>
      </c>
      <c r="G119" s="14">
        <v>0</v>
      </c>
      <c r="H119" s="11">
        <v>1</v>
      </c>
      <c r="I119" s="11">
        <v>1</v>
      </c>
      <c r="J119" s="11">
        <f t="shared" si="19"/>
        <v>26888.5</v>
      </c>
      <c r="K119" s="11">
        <f t="shared" si="20"/>
        <v>26888.5</v>
      </c>
      <c r="L119" s="11"/>
    </row>
    <row r="120" spans="1:12" ht="37.5" x14ac:dyDescent="0.25">
      <c r="A120" s="7">
        <v>3</v>
      </c>
      <c r="B120" s="7" t="s">
        <v>18</v>
      </c>
      <c r="C120" s="8"/>
      <c r="D120" s="11"/>
      <c r="E120" s="11">
        <f>53777</f>
        <v>53777</v>
      </c>
      <c r="F120" s="14">
        <v>0</v>
      </c>
      <c r="G120" s="14">
        <v>0</v>
      </c>
      <c r="H120" s="11">
        <v>1</v>
      </c>
      <c r="I120" s="11">
        <v>1</v>
      </c>
      <c r="J120" s="14">
        <f t="shared" si="19"/>
        <v>0</v>
      </c>
      <c r="K120" s="14">
        <f t="shared" si="20"/>
        <v>0</v>
      </c>
      <c r="L120" s="11"/>
    </row>
    <row r="121" spans="1:12" ht="18.75" x14ac:dyDescent="0.25">
      <c r="A121" s="8">
        <v>3.1</v>
      </c>
      <c r="B121" s="8" t="s">
        <v>19</v>
      </c>
      <c r="C121" s="8"/>
      <c r="D121" s="15">
        <v>0</v>
      </c>
      <c r="E121" s="11">
        <f>53777</f>
        <v>53777</v>
      </c>
      <c r="F121" s="14">
        <v>0</v>
      </c>
      <c r="G121" s="14">
        <v>0</v>
      </c>
      <c r="H121" s="11">
        <v>1</v>
      </c>
      <c r="I121" s="11">
        <v>1</v>
      </c>
      <c r="J121" s="14">
        <f t="shared" si="19"/>
        <v>0</v>
      </c>
      <c r="K121" s="14">
        <f t="shared" si="20"/>
        <v>0</v>
      </c>
      <c r="L121" s="11"/>
    </row>
    <row r="122" spans="1:12" ht="18.75" x14ac:dyDescent="0.25">
      <c r="A122" s="8">
        <v>3.2</v>
      </c>
      <c r="B122" s="8" t="s">
        <v>20</v>
      </c>
      <c r="C122" s="8"/>
      <c r="D122" s="15">
        <v>0</v>
      </c>
      <c r="E122" s="11">
        <f>53777</f>
        <v>53777</v>
      </c>
      <c r="F122" s="14">
        <v>0</v>
      </c>
      <c r="G122" s="14">
        <v>0</v>
      </c>
      <c r="H122" s="11">
        <v>1</v>
      </c>
      <c r="I122" s="11">
        <v>1</v>
      </c>
      <c r="J122" s="14">
        <f t="shared" si="19"/>
        <v>0</v>
      </c>
      <c r="K122" s="14">
        <f t="shared" si="20"/>
        <v>0</v>
      </c>
      <c r="L122" s="11"/>
    </row>
    <row r="123" spans="1:12" ht="18.75" x14ac:dyDescent="0.25">
      <c r="A123" s="8">
        <v>3.3</v>
      </c>
      <c r="B123" s="8" t="s">
        <v>21</v>
      </c>
      <c r="C123" s="8"/>
      <c r="D123" s="15">
        <v>0</v>
      </c>
      <c r="E123" s="11">
        <f>53777</f>
        <v>53777</v>
      </c>
      <c r="F123" s="14">
        <v>0</v>
      </c>
      <c r="G123" s="14">
        <v>0</v>
      </c>
      <c r="H123" s="11">
        <v>1</v>
      </c>
      <c r="I123" s="11">
        <v>1</v>
      </c>
      <c r="J123" s="14">
        <f t="shared" si="19"/>
        <v>0</v>
      </c>
      <c r="K123" s="14">
        <f t="shared" si="20"/>
        <v>0</v>
      </c>
      <c r="L123" s="11"/>
    </row>
    <row r="124" spans="1:12" ht="75" x14ac:dyDescent="0.25">
      <c r="A124" s="7">
        <v>4</v>
      </c>
      <c r="B124" s="7" t="s">
        <v>22</v>
      </c>
      <c r="C124" s="8"/>
      <c r="D124" s="15">
        <v>0</v>
      </c>
      <c r="E124" s="11">
        <f>53777</f>
        <v>53777</v>
      </c>
      <c r="F124" s="14">
        <v>0</v>
      </c>
      <c r="G124" s="14">
        <v>0</v>
      </c>
      <c r="H124" s="11"/>
      <c r="I124" s="11"/>
      <c r="J124" s="14">
        <f t="shared" si="19"/>
        <v>0</v>
      </c>
      <c r="K124" s="14">
        <f t="shared" si="20"/>
        <v>0</v>
      </c>
      <c r="L124" s="11"/>
    </row>
    <row r="125" spans="1:12" ht="37.5" x14ac:dyDescent="0.25">
      <c r="A125" s="7">
        <v>5</v>
      </c>
      <c r="B125" s="7" t="s">
        <v>61</v>
      </c>
      <c r="C125" s="8"/>
      <c r="D125" s="15">
        <v>0</v>
      </c>
      <c r="E125" s="11">
        <f>53777</f>
        <v>53777</v>
      </c>
      <c r="F125" s="14">
        <v>0</v>
      </c>
      <c r="G125" s="14">
        <v>0</v>
      </c>
      <c r="H125" s="11"/>
      <c r="I125" s="11"/>
      <c r="J125" s="14">
        <f>D125*E126+F125+G125</f>
        <v>0</v>
      </c>
      <c r="K125" s="14">
        <f t="shared" si="20"/>
        <v>0</v>
      </c>
      <c r="L125" s="11"/>
    </row>
    <row r="126" spans="1:12" ht="18.75" x14ac:dyDescent="0.25">
      <c r="A126" s="7">
        <v>6</v>
      </c>
      <c r="B126" s="7" t="s">
        <v>23</v>
      </c>
      <c r="C126" s="8" t="s">
        <v>15</v>
      </c>
      <c r="D126" s="23">
        <v>1</v>
      </c>
      <c r="E126" s="11">
        <f>53777</f>
        <v>53777</v>
      </c>
      <c r="F126" s="14">
        <v>0</v>
      </c>
      <c r="G126" s="14">
        <v>0</v>
      </c>
      <c r="H126" s="11">
        <v>1</v>
      </c>
      <c r="I126" s="11">
        <v>1</v>
      </c>
      <c r="J126" s="11">
        <f>D126*E126+F127+G127</f>
        <v>53777</v>
      </c>
      <c r="K126" s="11">
        <f>J126*H126*I126</f>
        <v>53777</v>
      </c>
      <c r="L126" s="11"/>
    </row>
    <row r="127" spans="1:12" ht="18.75" x14ac:dyDescent="0.25">
      <c r="A127" s="8"/>
      <c r="B127" s="8"/>
      <c r="C127" s="8" t="s">
        <v>25</v>
      </c>
      <c r="D127" s="11">
        <v>1</v>
      </c>
      <c r="E127" s="11">
        <f>53777</f>
        <v>53777</v>
      </c>
      <c r="F127" s="14">
        <v>0</v>
      </c>
      <c r="G127" s="14">
        <v>0</v>
      </c>
      <c r="H127" s="11">
        <v>1</v>
      </c>
      <c r="I127" s="11">
        <v>1</v>
      </c>
      <c r="J127" s="11">
        <f>D127*E127+F127+G127</f>
        <v>53777</v>
      </c>
      <c r="K127" s="11">
        <f>J127*H126*I126</f>
        <v>53777</v>
      </c>
      <c r="L127" s="11"/>
    </row>
    <row r="128" spans="1:12" ht="18.75" x14ac:dyDescent="0.25">
      <c r="A128" s="8"/>
      <c r="B128" s="8"/>
      <c r="C128" s="8" t="s">
        <v>17</v>
      </c>
      <c r="D128" s="10">
        <v>0.5</v>
      </c>
      <c r="E128" s="11">
        <f>53777</f>
        <v>53777</v>
      </c>
      <c r="F128" s="14">
        <v>0</v>
      </c>
      <c r="G128" s="14">
        <v>0</v>
      </c>
      <c r="H128" s="11">
        <v>1</v>
      </c>
      <c r="I128" s="11">
        <v>1</v>
      </c>
      <c r="J128" s="11">
        <f>D128*E128+F128+G128</f>
        <v>26888.5</v>
      </c>
      <c r="K128" s="11">
        <f>J128*H128*I128</f>
        <v>26888.5</v>
      </c>
      <c r="L128" s="11"/>
    </row>
    <row r="129" spans="1:12" ht="18.75" x14ac:dyDescent="0.25">
      <c r="A129" s="8"/>
      <c r="B129" s="37" t="s">
        <v>24</v>
      </c>
      <c r="C129" s="37"/>
      <c r="D129" s="16">
        <f>SUM(D111:D128)</f>
        <v>10.5</v>
      </c>
      <c r="E129" s="13"/>
      <c r="F129" s="13">
        <f>SUM(F111:F127)</f>
        <v>0</v>
      </c>
      <c r="G129" s="13">
        <f>SUM(G111:G127)</f>
        <v>0</v>
      </c>
      <c r="H129" s="12">
        <f>SUM(H111:H127)</f>
        <v>15</v>
      </c>
      <c r="I129" s="12">
        <f>SUM(I111:I127)</f>
        <v>15</v>
      </c>
      <c r="J129" s="12">
        <f>SUM(J111:J128)</f>
        <v>564658.5</v>
      </c>
      <c r="K129" s="12">
        <f>SUM(K111:K128)</f>
        <v>564658.5</v>
      </c>
      <c r="L129" s="12"/>
    </row>
    <row r="130" spans="1:12" ht="18.75" x14ac:dyDescent="0.25">
      <c r="A130" s="8"/>
      <c r="B130" s="7"/>
      <c r="C130" s="7"/>
      <c r="D130" s="16"/>
      <c r="E130" s="13"/>
      <c r="F130" s="13"/>
      <c r="G130" s="13"/>
      <c r="H130" s="12"/>
      <c r="I130" s="12"/>
      <c r="J130" s="11">
        <f>J129-J118-J119-J127-J128</f>
        <v>403327.5</v>
      </c>
      <c r="K130" s="11">
        <f>K129-K118-K119-K127-K128</f>
        <v>403327.5</v>
      </c>
      <c r="L130" s="11" t="s">
        <v>15</v>
      </c>
    </row>
    <row r="131" spans="1:12" ht="18.75" x14ac:dyDescent="0.25">
      <c r="A131" s="8"/>
      <c r="B131" s="7"/>
      <c r="C131" s="7"/>
      <c r="D131" s="9"/>
      <c r="E131" s="9"/>
      <c r="F131" s="9"/>
      <c r="G131" s="9"/>
      <c r="H131" s="9"/>
      <c r="I131" s="9"/>
      <c r="J131" s="11">
        <f>J129-J117-J119-J126-J128</f>
        <v>403327.5</v>
      </c>
      <c r="K131" s="11">
        <f>K129-K117-K119-K126-K128</f>
        <v>403327.5</v>
      </c>
      <c r="L131" s="11" t="s">
        <v>16</v>
      </c>
    </row>
    <row r="132" spans="1:12" ht="18.75" x14ac:dyDescent="0.25">
      <c r="A132" s="8"/>
      <c r="B132" s="7"/>
      <c r="C132" s="7"/>
      <c r="D132" s="8"/>
      <c r="E132" s="8"/>
      <c r="F132" s="8"/>
      <c r="G132" s="8"/>
      <c r="H132" s="8"/>
      <c r="I132" s="8"/>
      <c r="J132" s="18">
        <f>J129-J117-J118-J126-J127</f>
        <v>349550.5</v>
      </c>
      <c r="K132" s="18">
        <f>K129-K117-K118-K126-K127</f>
        <v>349550.5</v>
      </c>
      <c r="L132" s="9" t="s">
        <v>17</v>
      </c>
    </row>
    <row r="133" spans="1:12" ht="18.75" x14ac:dyDescent="0.25">
      <c r="A133" s="3"/>
      <c r="B133" s="2"/>
      <c r="C133" s="2"/>
      <c r="D133" s="3"/>
      <c r="E133" s="3"/>
      <c r="F133" s="3"/>
      <c r="G133" s="3"/>
      <c r="H133" s="3"/>
      <c r="I133" s="3"/>
      <c r="J133" s="3"/>
      <c r="K133" s="3"/>
      <c r="L133" s="3"/>
    </row>
    <row r="134" spans="1:12" ht="47.25" customHeight="1" x14ac:dyDescent="0.25">
      <c r="A134" s="48" t="s">
        <v>26</v>
      </c>
      <c r="B134" s="48"/>
      <c r="C134" s="48"/>
      <c r="D134" s="48"/>
      <c r="E134" s="48"/>
    </row>
    <row r="135" spans="1:12" ht="70.5" customHeight="1" x14ac:dyDescent="0.25">
      <c r="A135" s="44" t="s">
        <v>62</v>
      </c>
      <c r="B135" s="44"/>
      <c r="C135" s="32"/>
      <c r="D135" s="32"/>
      <c r="E135" s="32"/>
    </row>
    <row r="136" spans="1:12" ht="47.25" customHeight="1" x14ac:dyDescent="0.25">
      <c r="A136" s="32"/>
      <c r="B136" s="32"/>
      <c r="C136" s="32"/>
      <c r="D136" s="32"/>
      <c r="E136" s="32"/>
    </row>
    <row r="137" spans="1:12" ht="47.25" customHeight="1" x14ac:dyDescent="0.25">
      <c r="A137" s="32"/>
      <c r="B137" s="32"/>
      <c r="C137" s="32"/>
      <c r="D137" s="32"/>
      <c r="E137" s="32"/>
    </row>
    <row r="138" spans="1:12" ht="47.25" customHeight="1" x14ac:dyDescent="0.25">
      <c r="A138" s="32"/>
      <c r="B138" s="32"/>
      <c r="C138" s="32"/>
      <c r="D138" s="32"/>
      <c r="E138" s="32"/>
    </row>
    <row r="139" spans="1:12" ht="47.25" customHeight="1" x14ac:dyDescent="0.25">
      <c r="A139" s="32"/>
      <c r="B139" s="32"/>
      <c r="C139" s="32"/>
      <c r="D139" s="32"/>
      <c r="E139" s="32"/>
    </row>
    <row r="140" spans="1:12" ht="47.25" customHeight="1" x14ac:dyDescent="0.25">
      <c r="A140" s="32"/>
      <c r="B140" s="32"/>
      <c r="C140" s="32"/>
      <c r="D140" s="32"/>
      <c r="E140" s="32"/>
    </row>
    <row r="141" spans="1:12" ht="17.25" customHeight="1" x14ac:dyDescent="0.25">
      <c r="A141" s="32"/>
      <c r="B141" s="32"/>
      <c r="C141" s="32"/>
      <c r="D141" s="32"/>
      <c r="E141" s="32"/>
    </row>
    <row r="143" spans="1:12" ht="15" customHeight="1" x14ac:dyDescent="0.25">
      <c r="A143" s="6"/>
      <c r="B143" s="6"/>
      <c r="C143" s="6"/>
      <c r="D143" s="6"/>
      <c r="E143" s="6"/>
      <c r="F143" s="6"/>
      <c r="G143" s="6"/>
      <c r="H143" s="6"/>
      <c r="I143" s="6"/>
      <c r="J143" s="6"/>
    </row>
    <row r="145" spans="1:1" ht="18.75" x14ac:dyDescent="0.25">
      <c r="A145" s="1"/>
    </row>
  </sheetData>
  <mergeCells count="24">
    <mergeCell ref="A135:B135"/>
    <mergeCell ref="A2:F2"/>
    <mergeCell ref="J2:K2"/>
    <mergeCell ref="A4:L4"/>
    <mergeCell ref="A5:L5"/>
    <mergeCell ref="A6:L6"/>
    <mergeCell ref="B100:C100"/>
    <mergeCell ref="B26:C26"/>
    <mergeCell ref="A33:L33"/>
    <mergeCell ref="B62:B63"/>
    <mergeCell ref="B76:C76"/>
    <mergeCell ref="B86:B87"/>
    <mergeCell ref="A134:E134"/>
    <mergeCell ref="A7:L7"/>
    <mergeCell ref="A83:L83"/>
    <mergeCell ref="B60:B61"/>
    <mergeCell ref="B129:C129"/>
    <mergeCell ref="A108:L108"/>
    <mergeCell ref="B111:B112"/>
    <mergeCell ref="B10:B11"/>
    <mergeCell ref="B12:B13"/>
    <mergeCell ref="B36:B37"/>
    <mergeCell ref="B50:C50"/>
    <mergeCell ref="A57:L5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11"/>
  <sheetViews>
    <sheetView workbookViewId="0">
      <selection activeCell="B14" sqref="B14"/>
    </sheetView>
  </sheetViews>
  <sheetFormatPr defaultRowHeight="15" x14ac:dyDescent="0.25"/>
  <cols>
    <col min="2" max="2" width="37.7109375" customWidth="1"/>
    <col min="3" max="3" width="36.42578125" customWidth="1"/>
  </cols>
  <sheetData>
    <row r="3" spans="2:3" x14ac:dyDescent="0.25">
      <c r="B3" t="s">
        <v>40</v>
      </c>
    </row>
    <row r="4" spans="2:3" x14ac:dyDescent="0.25">
      <c r="B4" t="s">
        <v>37</v>
      </c>
    </row>
    <row r="5" spans="2:3" ht="15" customHeight="1" x14ac:dyDescent="0.25">
      <c r="B5" t="s">
        <v>27</v>
      </c>
      <c r="C5" t="s">
        <v>39</v>
      </c>
    </row>
    <row r="6" spans="2:3" x14ac:dyDescent="0.25">
      <c r="B6" t="s">
        <v>38</v>
      </c>
      <c r="C6" t="s">
        <v>41</v>
      </c>
    </row>
    <row r="9" spans="2:3" ht="19.5" thickBot="1" x14ac:dyDescent="0.3">
      <c r="B9" s="49" t="s">
        <v>28</v>
      </c>
      <c r="C9" s="4">
        <f>11510328900000000</f>
        <v>1.15103289E+16</v>
      </c>
    </row>
    <row r="10" spans="2:3" ht="18.75" x14ac:dyDescent="0.25">
      <c r="B10" s="49"/>
      <c r="C10" s="3">
        <f>101343800*12*22* 8</f>
        <v>214038105600</v>
      </c>
    </row>
    <row r="11" spans="2:3" x14ac:dyDescent="0.25">
      <c r="C11" s="17">
        <f>C9/C10</f>
        <v>53777.007919845841</v>
      </c>
    </row>
  </sheetData>
  <mergeCells count="1">
    <mergeCell ref="B9: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Sheet1!tvpllink_xkykbfojwt_11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May_302N4</dc:creator>
  <cp:lastModifiedBy>TAM</cp:lastModifiedBy>
  <dcterms:created xsi:type="dcterms:W3CDTF">2026-04-02T02:05:03Z</dcterms:created>
  <dcterms:modified xsi:type="dcterms:W3CDTF">2026-10-23T06:51:37Z</dcterms:modified>
</cp:coreProperties>
</file>